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55\2020年政策文件\"/>
    </mc:Choice>
  </mc:AlternateContent>
  <bookViews>
    <workbookView xWindow="0" yWindow="0" windowWidth="23235" windowHeight="9585" firstSheet="15" activeTab="15"/>
  </bookViews>
  <sheets>
    <sheet name="1.表一般公共预算收入决算表" sheetId="1" r:id="rId1"/>
    <sheet name="2.一般公共预算支出决算表" sheetId="2" r:id="rId2"/>
    <sheet name="3.一般公共预算本级基本支出决算表" sheetId="3" r:id="rId3"/>
    <sheet name="4.一般公共预算税收返还和转移支付决算表" sheetId="4" r:id="rId4"/>
    <sheet name="5.政府一般债务限额和余额情况决算表" sheetId="5" r:id="rId5"/>
    <sheet name="6.政府性基金收入决算表" sheetId="6" r:id="rId6"/>
    <sheet name="7.政府性基金支出决算表" sheetId="7" r:id="rId7"/>
    <sheet name="8.政府性基金转移支付决算表" sheetId="8" r:id="rId8"/>
    <sheet name="9.政府专项债务限额和余额情况决算表" sheetId="9" r:id="rId9"/>
    <sheet name="10.国有资本经营预算收入决算表" sheetId="10" r:id="rId10"/>
    <sheet name="11.国有资本经营预算支出决算表" sheetId="11" r:id="rId11"/>
    <sheet name="12.国有资本经营预算转移性收支决算表" sheetId="12" r:id="rId12"/>
    <sheet name="13.14.社保基金预算收支决算表" sheetId="13" r:id="rId13"/>
    <sheet name="15.2019年地方政府债券发行及还本付息情况表" sheetId="14" r:id="rId14"/>
    <sheet name="16.2019年地方债券使用情况表" sheetId="15" r:id="rId15"/>
    <sheet name="17、2019年一般公共预算专项转移支付收入分项目决算明细表" sheetId="16" r:id="rId16"/>
    <sheet name="18、2019年政府性基金专项转移支付收入分项目明细表" sheetId="17" r:id="rId17"/>
  </sheets>
  <externalReferences>
    <externalReference r:id="rId18"/>
  </externalReferences>
  <calcPr calcId="152511"/>
</workbook>
</file>

<file path=xl/calcChain.xml><?xml version="1.0" encoding="utf-8"?>
<calcChain xmlns="http://schemas.openxmlformats.org/spreadsheetml/2006/main">
  <c r="B19" i="13" l="1"/>
  <c r="J18" i="13"/>
  <c r="I18" i="13"/>
  <c r="H18" i="13"/>
  <c r="G18" i="13"/>
  <c r="F18" i="13"/>
  <c r="E18" i="13"/>
  <c r="D18" i="13"/>
  <c r="C18" i="13"/>
  <c r="B18" i="13" s="1"/>
  <c r="B17" i="13"/>
  <c r="B16" i="13"/>
  <c r="B15" i="13"/>
  <c r="B14" i="13"/>
  <c r="B13" i="13"/>
  <c r="B12" i="13"/>
  <c r="B11" i="13"/>
  <c r="B10" i="13"/>
  <c r="B9" i="13"/>
  <c r="B8" i="13"/>
  <c r="B7" i="13"/>
  <c r="B6" i="13"/>
  <c r="B5" i="13"/>
  <c r="D5" i="12"/>
  <c r="B5" i="12"/>
  <c r="B12" i="12" s="1"/>
  <c r="D11" i="12" s="1"/>
  <c r="D12" i="12" s="1"/>
  <c r="O33" i="8"/>
  <c r="Z33" i="8" s="1"/>
  <c r="O32" i="8"/>
  <c r="Z32" i="8" s="1"/>
  <c r="C32" i="8"/>
  <c r="O31" i="8"/>
  <c r="C31" i="8"/>
  <c r="Z31" i="8" s="1"/>
  <c r="O30" i="8"/>
  <c r="C30" i="8"/>
  <c r="Z30" i="8" s="1"/>
  <c r="Z29" i="8"/>
  <c r="O29" i="8"/>
  <c r="C29" i="8"/>
  <c r="O28" i="8"/>
  <c r="Z28" i="8" s="1"/>
  <c r="C28" i="8"/>
  <c r="O27" i="8"/>
  <c r="C27" i="8"/>
  <c r="Z27" i="8" s="1"/>
  <c r="O26" i="8"/>
  <c r="C26" i="8"/>
  <c r="Z26" i="8" s="1"/>
  <c r="Z25" i="8"/>
  <c r="O25" i="8"/>
  <c r="C25" i="8"/>
  <c r="O24" i="8"/>
  <c r="Z24" i="8" s="1"/>
  <c r="C24" i="8"/>
  <c r="O23" i="8"/>
  <c r="C23" i="8"/>
  <c r="Z23" i="8" s="1"/>
  <c r="O22" i="8"/>
  <c r="C22" i="8"/>
  <c r="Z22" i="8" s="1"/>
  <c r="Z21" i="8"/>
  <c r="O21" i="8"/>
  <c r="C21" i="8"/>
  <c r="O20" i="8"/>
  <c r="Z20" i="8" s="1"/>
  <c r="C20" i="8"/>
  <c r="O19" i="8"/>
  <c r="C19" i="8"/>
  <c r="Z19" i="8" s="1"/>
  <c r="O18" i="8"/>
  <c r="C18" i="8"/>
  <c r="Z18" i="8" s="1"/>
  <c r="Z17" i="8"/>
  <c r="O17" i="8"/>
  <c r="C17" i="8"/>
  <c r="O16" i="8"/>
  <c r="Z16" i="8" s="1"/>
  <c r="C16" i="8"/>
  <c r="O15" i="8"/>
  <c r="C15" i="8"/>
  <c r="Z15" i="8" s="1"/>
  <c r="Z14" i="8"/>
  <c r="O13" i="8"/>
  <c r="C13" i="8"/>
  <c r="Z13" i="8" s="1"/>
  <c r="O12" i="8"/>
  <c r="C12" i="8"/>
  <c r="Z12" i="8" s="1"/>
  <c r="Z11" i="8"/>
  <c r="O11" i="8"/>
  <c r="C11" i="8"/>
  <c r="O10" i="8"/>
  <c r="Z10" i="8" s="1"/>
  <c r="C10" i="8"/>
  <c r="O9" i="8"/>
  <c r="C9" i="8"/>
  <c r="Z9" i="8" s="1"/>
  <c r="O8" i="8"/>
  <c r="C8" i="8"/>
  <c r="Z8" i="8" s="1"/>
  <c r="Z7" i="8"/>
  <c r="O7" i="8"/>
  <c r="C7" i="8"/>
  <c r="Y6" i="8"/>
  <c r="V6" i="8"/>
  <c r="U6" i="8"/>
  <c r="T6" i="8"/>
  <c r="S6" i="8"/>
  <c r="R6" i="8"/>
  <c r="Q6" i="8"/>
  <c r="P6" i="8"/>
  <c r="O6" i="8"/>
  <c r="L6" i="8"/>
  <c r="K6" i="8"/>
  <c r="J6" i="8"/>
  <c r="I6" i="8"/>
  <c r="H6" i="8"/>
  <c r="G6" i="8"/>
  <c r="F6" i="8"/>
  <c r="E6" i="8"/>
  <c r="D6" i="8"/>
  <c r="C229" i="7"/>
  <c r="C228" i="7"/>
  <c r="C210" i="7"/>
  <c r="C209" i="7" s="1"/>
  <c r="C197" i="7"/>
  <c r="C188" i="7"/>
  <c r="C184" i="7"/>
  <c r="C183" i="7" s="1"/>
  <c r="C180" i="7"/>
  <c r="C179" i="7"/>
  <c r="C175" i="7"/>
  <c r="C174" i="7" s="1"/>
  <c r="C170" i="7"/>
  <c r="C166" i="7"/>
  <c r="C163" i="7"/>
  <c r="C154" i="7"/>
  <c r="C147" i="7"/>
  <c r="C138" i="7"/>
  <c r="C133" i="7"/>
  <c r="C128" i="7"/>
  <c r="C123" i="7"/>
  <c r="C122" i="7"/>
  <c r="C117" i="7"/>
  <c r="C114" i="7"/>
  <c r="C109" i="7"/>
  <c r="C104" i="7"/>
  <c r="C98" i="7" s="1"/>
  <c r="C99" i="7"/>
  <c r="C95" i="7"/>
  <c r="C89" i="7"/>
  <c r="C85" i="7"/>
  <c r="C81" i="7"/>
  <c r="C77" i="7"/>
  <c r="C71" i="7"/>
  <c r="C52" i="7" s="1"/>
  <c r="C66" i="7"/>
  <c r="C53" i="7"/>
  <c r="C47" i="7"/>
  <c r="C41" i="7" s="1"/>
  <c r="C42" i="7"/>
  <c r="C38" i="7"/>
  <c r="C34" i="7"/>
  <c r="C29" i="7" s="1"/>
  <c r="C30" i="7"/>
  <c r="C26" i="7"/>
  <c r="C20" i="7"/>
  <c r="C14" i="7" s="1"/>
  <c r="C15" i="7"/>
  <c r="C7" i="7"/>
  <c r="C6" i="7"/>
  <c r="C75" i="6"/>
  <c r="C71" i="6"/>
  <c r="C61" i="6"/>
  <c r="C57" i="6" s="1"/>
  <c r="C48" i="6"/>
  <c r="C44" i="6"/>
  <c r="C36" i="6"/>
  <c r="C31" i="6"/>
  <c r="C25" i="6"/>
  <c r="C18" i="6"/>
  <c r="C7" i="6"/>
  <c r="C6" i="6" s="1"/>
  <c r="C5" i="6" s="1"/>
  <c r="D102" i="4"/>
  <c r="B102" i="4"/>
  <c r="B93" i="4"/>
  <c r="D92" i="4"/>
  <c r="B92" i="4"/>
  <c r="B87" i="4"/>
  <c r="B86" i="4" s="1"/>
  <c r="B85" i="4" s="1"/>
  <c r="D86" i="4"/>
  <c r="D85" i="4"/>
  <c r="B81" i="4"/>
  <c r="D76" i="4"/>
  <c r="B76" i="4"/>
  <c r="D55" i="4"/>
  <c r="B55" i="4"/>
  <c r="D14" i="4"/>
  <c r="B14" i="4"/>
  <c r="B6" i="4" s="1"/>
  <c r="B112" i="4" s="1"/>
  <c r="D7" i="4"/>
  <c r="D6" i="4" s="1"/>
  <c r="B7" i="4"/>
  <c r="D5" i="4"/>
  <c r="B5" i="4"/>
  <c r="F70" i="3"/>
  <c r="C70" i="3"/>
  <c r="F69" i="3"/>
  <c r="C69" i="3"/>
  <c r="F68" i="3"/>
  <c r="C68" i="3"/>
  <c r="F67" i="3"/>
  <c r="F66" i="3" s="1"/>
  <c r="C67" i="3"/>
  <c r="H66" i="3"/>
  <c r="G66" i="3"/>
  <c r="E66" i="3"/>
  <c r="D66" i="3"/>
  <c r="C66" i="3"/>
  <c r="F65" i="3"/>
  <c r="C65" i="3"/>
  <c r="F64" i="3"/>
  <c r="C64" i="3"/>
  <c r="F63" i="3"/>
  <c r="F61" i="3" s="1"/>
  <c r="C63" i="3"/>
  <c r="F62" i="3"/>
  <c r="C62" i="3"/>
  <c r="C61" i="3" s="1"/>
  <c r="H61" i="3"/>
  <c r="G61" i="3"/>
  <c r="E61" i="3"/>
  <c r="D61" i="3"/>
  <c r="F60" i="3"/>
  <c r="C60" i="3"/>
  <c r="F59" i="3"/>
  <c r="C59" i="3"/>
  <c r="H58" i="3"/>
  <c r="G58" i="3"/>
  <c r="F58" i="3"/>
  <c r="E58" i="3"/>
  <c r="D58" i="3"/>
  <c r="C58" i="3"/>
  <c r="F57" i="3"/>
  <c r="C57" i="3"/>
  <c r="F56" i="3"/>
  <c r="C56" i="3"/>
  <c r="F55" i="3"/>
  <c r="C55" i="3"/>
  <c r="F54" i="3"/>
  <c r="C54" i="3"/>
  <c r="F53" i="3"/>
  <c r="C53" i="3"/>
  <c r="H52" i="3"/>
  <c r="G52" i="3"/>
  <c r="F52" i="3"/>
  <c r="E52" i="3"/>
  <c r="D52" i="3"/>
  <c r="C52" i="3"/>
  <c r="F51" i="3"/>
  <c r="F49" i="3" s="1"/>
  <c r="C51" i="3"/>
  <c r="F50" i="3"/>
  <c r="C50" i="3"/>
  <c r="C49" i="3" s="1"/>
  <c r="H49" i="3"/>
  <c r="G49" i="3"/>
  <c r="E49" i="3"/>
  <c r="D49" i="3"/>
  <c r="F48" i="3"/>
  <c r="C48" i="3"/>
  <c r="F47" i="3"/>
  <c r="F45" i="3" s="1"/>
  <c r="C47" i="3"/>
  <c r="F46" i="3"/>
  <c r="C46" i="3"/>
  <c r="C45" i="3" s="1"/>
  <c r="H45" i="3"/>
  <c r="G45" i="3"/>
  <c r="E45" i="3"/>
  <c r="D45" i="3"/>
  <c r="F44" i="3"/>
  <c r="C44" i="3"/>
  <c r="F43" i="3"/>
  <c r="C43" i="3"/>
  <c r="H42" i="3"/>
  <c r="G42" i="3"/>
  <c r="F42" i="3"/>
  <c r="E42" i="3"/>
  <c r="D42" i="3"/>
  <c r="C42" i="3"/>
  <c r="F41" i="3"/>
  <c r="C41" i="3"/>
  <c r="F40" i="3"/>
  <c r="C40" i="3"/>
  <c r="F39" i="3"/>
  <c r="C39" i="3"/>
  <c r="H38" i="3"/>
  <c r="G38" i="3"/>
  <c r="F38" i="3"/>
  <c r="E38" i="3"/>
  <c r="D38" i="3"/>
  <c r="C38" i="3"/>
  <c r="F37" i="3"/>
  <c r="C37" i="3"/>
  <c r="F36" i="3"/>
  <c r="C36" i="3"/>
  <c r="F35" i="3"/>
  <c r="C35" i="3"/>
  <c r="F34" i="3"/>
  <c r="C34" i="3"/>
  <c r="F33" i="3"/>
  <c r="F31" i="3" s="1"/>
  <c r="C33" i="3"/>
  <c r="F32" i="3"/>
  <c r="C32" i="3"/>
  <c r="C31" i="3" s="1"/>
  <c r="H31" i="3"/>
  <c r="G31" i="3"/>
  <c r="E31" i="3"/>
  <c r="D31" i="3"/>
  <c r="F30" i="3"/>
  <c r="C30" i="3"/>
  <c r="F29" i="3"/>
  <c r="C29" i="3"/>
  <c r="F28" i="3"/>
  <c r="C28" i="3"/>
  <c r="F27" i="3"/>
  <c r="C27" i="3"/>
  <c r="F26" i="3"/>
  <c r="C26" i="3"/>
  <c r="F25" i="3"/>
  <c r="F23" i="3" s="1"/>
  <c r="C25" i="3"/>
  <c r="F24" i="3"/>
  <c r="C24" i="3"/>
  <c r="C23" i="3" s="1"/>
  <c r="H23" i="3"/>
  <c r="G23" i="3"/>
  <c r="E23" i="3"/>
  <c r="D23" i="3"/>
  <c r="F22" i="3"/>
  <c r="C22" i="3"/>
  <c r="F21" i="3"/>
  <c r="C21" i="3"/>
  <c r="F20" i="3"/>
  <c r="C20" i="3"/>
  <c r="F19" i="3"/>
  <c r="C19" i="3"/>
  <c r="F18" i="3"/>
  <c r="C18" i="3"/>
  <c r="F17" i="3"/>
  <c r="C17" i="3"/>
  <c r="F16" i="3"/>
  <c r="C16" i="3"/>
  <c r="F15" i="3"/>
  <c r="C15" i="3"/>
  <c r="F14" i="3"/>
  <c r="C14" i="3"/>
  <c r="F13" i="3"/>
  <c r="C13" i="3"/>
  <c r="H12" i="3"/>
  <c r="G12" i="3"/>
  <c r="F12" i="3"/>
  <c r="E12" i="3"/>
  <c r="D12" i="3"/>
  <c r="C12" i="3"/>
  <c r="F11" i="3"/>
  <c r="C11" i="3"/>
  <c r="F10" i="3"/>
  <c r="C10" i="3"/>
  <c r="F9" i="3"/>
  <c r="F7" i="3" s="1"/>
  <c r="C9" i="3"/>
  <c r="F8" i="3"/>
  <c r="C8" i="3"/>
  <c r="C7" i="3" s="1"/>
  <c r="H7" i="3"/>
  <c r="H6" i="3" s="1"/>
  <c r="G7" i="3"/>
  <c r="E7" i="3"/>
  <c r="E6" i="3" s="1"/>
  <c r="D7" i="3"/>
  <c r="D6" i="3" s="1"/>
  <c r="G6" i="3"/>
  <c r="C1374" i="2"/>
  <c r="C1369" i="2"/>
  <c r="C1366" i="2"/>
  <c r="C1364" i="2"/>
  <c r="C1363" i="2"/>
  <c r="C1356" i="2"/>
  <c r="C1352" i="2"/>
  <c r="C1339" i="2"/>
  <c r="C1331" i="2"/>
  <c r="C1325" i="2"/>
  <c r="C1319" i="2"/>
  <c r="C1307" i="2"/>
  <c r="C1306" i="2"/>
  <c r="C1294" i="2"/>
  <c r="C1288" i="2"/>
  <c r="C1283" i="2"/>
  <c r="C1269" i="2"/>
  <c r="C1253" i="2" s="1"/>
  <c r="C1254" i="2"/>
  <c r="C1249" i="2"/>
  <c r="C1245" i="2"/>
  <c r="C1235" i="2" s="1"/>
  <c r="C1236" i="2"/>
  <c r="C1233" i="2"/>
  <c r="C1218" i="2"/>
  <c r="C1209" i="2"/>
  <c r="C1190" i="2"/>
  <c r="C1171" i="2"/>
  <c r="C1170" i="2"/>
  <c r="C1160" i="2"/>
  <c r="C1158" i="2"/>
  <c r="C1155" i="2"/>
  <c r="C1149" i="2"/>
  <c r="C1131" i="2" s="1"/>
  <c r="C1139" i="2"/>
  <c r="C1132" i="2"/>
  <c r="C1128" i="2"/>
  <c r="C1111" i="2" s="1"/>
  <c r="C1122" i="2"/>
  <c r="C1112" i="2"/>
  <c r="C1105" i="2"/>
  <c r="C1098" i="2"/>
  <c r="C1091" i="2"/>
  <c r="C1077" i="2"/>
  <c r="C1072" i="2"/>
  <c r="C1045" i="2" s="1"/>
  <c r="C1056" i="2"/>
  <c r="C1046" i="2"/>
  <c r="C1042" i="2"/>
  <c r="C1037" i="2"/>
  <c r="C1030" i="2"/>
  <c r="C1025" i="2"/>
  <c r="C1015" i="2"/>
  <c r="C981" i="2" s="1"/>
  <c r="C1005" i="2"/>
  <c r="C982" i="2"/>
  <c r="C978" i="2"/>
  <c r="C975" i="2"/>
  <c r="C968" i="2"/>
  <c r="C961" i="2"/>
  <c r="C955" i="2"/>
  <c r="C944" i="2"/>
  <c r="C933" i="2"/>
  <c r="C907" i="2"/>
  <c r="C882" i="2"/>
  <c r="C857" i="2"/>
  <c r="C856" i="2" s="1"/>
  <c r="C854" i="2"/>
  <c r="C852" i="2"/>
  <c r="C850" i="2"/>
  <c r="C847" i="2"/>
  <c r="C845" i="2"/>
  <c r="C834" i="2"/>
  <c r="C833" i="2" s="1"/>
  <c r="C831" i="2"/>
  <c r="C816" i="2"/>
  <c r="C814" i="2"/>
  <c r="C812" i="2"/>
  <c r="C806" i="2"/>
  <c r="C804" i="2"/>
  <c r="C802" i="2"/>
  <c r="C799" i="2"/>
  <c r="C796" i="2"/>
  <c r="C790" i="2"/>
  <c r="C783" i="2"/>
  <c r="C777" i="2"/>
  <c r="C769" i="2"/>
  <c r="C765" i="2"/>
  <c r="C755" i="2"/>
  <c r="C754" i="2" s="1"/>
  <c r="C752" i="2"/>
  <c r="C750" i="2"/>
  <c r="C741" i="2"/>
  <c r="C738" i="2"/>
  <c r="C734" i="2"/>
  <c r="C730" i="2"/>
  <c r="C725" i="2"/>
  <c r="C721" i="2"/>
  <c r="C718" i="2"/>
  <c r="C706" i="2"/>
  <c r="C702" i="2"/>
  <c r="C683" i="2" s="1"/>
  <c r="C689" i="2"/>
  <c r="C684" i="2"/>
  <c r="C681" i="2"/>
  <c r="C673" i="2"/>
  <c r="C668" i="2"/>
  <c r="C664" i="2"/>
  <c r="C661" i="2"/>
  <c r="C658" i="2"/>
  <c r="C655" i="2"/>
  <c r="C652" i="2"/>
  <c r="C649" i="2"/>
  <c r="C644" i="2"/>
  <c r="C635" i="2"/>
  <c r="C628" i="2"/>
  <c r="C621" i="2"/>
  <c r="C613" i="2"/>
  <c r="C603" i="2"/>
  <c r="C599" i="2"/>
  <c r="C590" i="2"/>
  <c r="C588" i="2"/>
  <c r="C580" i="2"/>
  <c r="C566" i="2"/>
  <c r="C565" i="2"/>
  <c r="C561" i="2"/>
  <c r="C554" i="2"/>
  <c r="C545" i="2"/>
  <c r="C534" i="2"/>
  <c r="C509" i="2" s="1"/>
  <c r="C526" i="2"/>
  <c r="C510" i="2"/>
  <c r="C504" i="2"/>
  <c r="C501" i="2"/>
  <c r="C497" i="2"/>
  <c r="C490" i="2"/>
  <c r="C485" i="2"/>
  <c r="C480" i="2"/>
  <c r="C474" i="2"/>
  <c r="C468" i="2"/>
  <c r="C459" i="2"/>
  <c r="C453" i="2" s="1"/>
  <c r="C454" i="2"/>
  <c r="C451" i="2"/>
  <c r="C444" i="2"/>
  <c r="C438" i="2"/>
  <c r="C434" i="2"/>
  <c r="C430" i="2"/>
  <c r="C426" i="2"/>
  <c r="C420" i="2"/>
  <c r="C413" i="2"/>
  <c r="C404" i="2"/>
  <c r="C399" i="2"/>
  <c r="C398" i="2" s="1"/>
  <c r="C396" i="2"/>
  <c r="C390" i="2"/>
  <c r="C382" i="2"/>
  <c r="C372" i="2"/>
  <c r="C362" i="2"/>
  <c r="C346" i="2"/>
  <c r="C337" i="2"/>
  <c r="C329" i="2"/>
  <c r="C322" i="2"/>
  <c r="C313" i="2"/>
  <c r="C310" i="2"/>
  <c r="C309" i="2" s="1"/>
  <c r="C307" i="2"/>
  <c r="C297" i="2"/>
  <c r="C295" i="2"/>
  <c r="C290" i="2" s="1"/>
  <c r="C293" i="2"/>
  <c r="C291" i="2"/>
  <c r="C288" i="2"/>
  <c r="C282" i="2"/>
  <c r="C277" i="2"/>
  <c r="C275" i="2"/>
  <c r="C271" i="2"/>
  <c r="C265" i="2"/>
  <c r="C262" i="2"/>
  <c r="C259" i="2"/>
  <c r="C252" i="2"/>
  <c r="C251" i="2" s="1"/>
  <c r="C248" i="2"/>
  <c r="C231" i="2"/>
  <c r="C225" i="2"/>
  <c r="C219" i="2"/>
  <c r="C213" i="2"/>
  <c r="C205" i="2"/>
  <c r="C199" i="2"/>
  <c r="C192" i="2"/>
  <c r="C185" i="2"/>
  <c r="C178" i="2"/>
  <c r="C171" i="2"/>
  <c r="C165" i="2"/>
  <c r="C157" i="2"/>
  <c r="C150" i="2"/>
  <c r="C136" i="2"/>
  <c r="C125" i="2"/>
  <c r="C116" i="2"/>
  <c r="C106" i="2"/>
  <c r="C93" i="2"/>
  <c r="C84" i="2"/>
  <c r="C72" i="2"/>
  <c r="C61" i="2"/>
  <c r="C50" i="2"/>
  <c r="C39" i="2"/>
  <c r="C28" i="2"/>
  <c r="C19" i="2"/>
  <c r="C7" i="2"/>
  <c r="C6" i="2" s="1"/>
  <c r="C5" i="2" s="1"/>
  <c r="C703" i="1"/>
  <c r="C697" i="1"/>
  <c r="C694" i="1"/>
  <c r="C689" i="1"/>
  <c r="C680" i="1"/>
  <c r="C674" i="1"/>
  <c r="C670" i="1"/>
  <c r="C663" i="1"/>
  <c r="C658" i="1"/>
  <c r="C649" i="1"/>
  <c r="C645" i="1" s="1"/>
  <c r="C646" i="1"/>
  <c r="C639" i="1"/>
  <c r="C636" i="1"/>
  <c r="C634" i="1"/>
  <c r="C631" i="1"/>
  <c r="C627" i="1"/>
  <c r="C626" i="1"/>
  <c r="C619" i="1"/>
  <c r="C596" i="1"/>
  <c r="C595" i="1"/>
  <c r="C593" i="1"/>
  <c r="C590" i="1"/>
  <c r="C588" i="1"/>
  <c r="C585" i="1"/>
  <c r="C581" i="1"/>
  <c r="C579" i="1"/>
  <c r="C577" i="1"/>
  <c r="C574" i="1"/>
  <c r="C572" i="1"/>
  <c r="C568" i="1"/>
  <c r="C564" i="1"/>
  <c r="C559" i="1"/>
  <c r="C555" i="1"/>
  <c r="C551" i="1"/>
  <c r="C547" i="1"/>
  <c r="C538" i="1"/>
  <c r="C534" i="1"/>
  <c r="C532" i="1"/>
  <c r="C524" i="1"/>
  <c r="C519" i="1"/>
  <c r="C512" i="1"/>
  <c r="C509" i="1"/>
  <c r="C507" i="1"/>
  <c r="C504" i="1"/>
  <c r="C501" i="1"/>
  <c r="C498" i="1"/>
  <c r="C492" i="1"/>
  <c r="C486" i="1"/>
  <c r="C480" i="1"/>
  <c r="C477" i="1"/>
  <c r="C475" i="1"/>
  <c r="C471" i="1"/>
  <c r="C469" i="1"/>
  <c r="C464" i="1"/>
  <c r="C462" i="1"/>
  <c r="C457" i="1"/>
  <c r="C454" i="1"/>
  <c r="C452" i="1"/>
  <c r="C450" i="1"/>
  <c r="C448" i="1"/>
  <c r="C446" i="1"/>
  <c r="C444" i="1"/>
  <c r="C441" i="1"/>
  <c r="C430" i="1"/>
  <c r="C428" i="1"/>
  <c r="C425" i="1"/>
  <c r="C422" i="1"/>
  <c r="C419" i="1"/>
  <c r="C417" i="1"/>
  <c r="C415" i="1"/>
  <c r="C412" i="1"/>
  <c r="C410" i="1"/>
  <c r="C405" i="1"/>
  <c r="C402" i="1"/>
  <c r="C398" i="1"/>
  <c r="C381" i="1"/>
  <c r="C380" i="1"/>
  <c r="C357" i="1" s="1"/>
  <c r="C377" i="1"/>
  <c r="C359" i="1"/>
  <c r="C358" i="1"/>
  <c r="C353" i="1"/>
  <c r="C350" i="1"/>
  <c r="C347" i="1"/>
  <c r="C343" i="1"/>
  <c r="C337" i="1"/>
  <c r="C333" i="1"/>
  <c r="C332" i="1"/>
  <c r="C329" i="1"/>
  <c r="C326" i="1"/>
  <c r="C323" i="1"/>
  <c r="C314" i="1"/>
  <c r="C305" i="1"/>
  <c r="C300" i="1"/>
  <c r="C299" i="1"/>
  <c r="C290" i="1"/>
  <c r="C277" i="1"/>
  <c r="C276" i="1" s="1"/>
  <c r="C271" i="1"/>
  <c r="C264" i="1"/>
  <c r="C263" i="1"/>
  <c r="C257" i="1"/>
  <c r="C252" i="1"/>
  <c r="C238" i="1"/>
  <c r="C229" i="1"/>
  <c r="C198" i="1" s="1"/>
  <c r="C225" i="1"/>
  <c r="C221" i="1"/>
  <c r="C194" i="1"/>
  <c r="C189" i="1"/>
  <c r="C184" i="1"/>
  <c r="C179" i="1"/>
  <c r="C174" i="1"/>
  <c r="C169" i="1"/>
  <c r="C164" i="1"/>
  <c r="C159" i="1"/>
  <c r="C154" i="1"/>
  <c r="C149" i="1"/>
  <c r="C144" i="1"/>
  <c r="C139" i="1"/>
  <c r="C121" i="1"/>
  <c r="C111" i="1"/>
  <c r="C105" i="1"/>
  <c r="C101" i="1"/>
  <c r="C92" i="1"/>
  <c r="C75" i="1" s="1"/>
  <c r="C68" i="1"/>
  <c r="C56" i="1"/>
  <c r="C55" i="1"/>
  <c r="C52" i="1"/>
  <c r="C42" i="1"/>
  <c r="C39" i="1"/>
  <c r="C35" i="1"/>
  <c r="C8" i="1"/>
  <c r="C7" i="1" s="1"/>
  <c r="F6" i="3" l="1"/>
  <c r="D109" i="4"/>
  <c r="D111" i="4" s="1"/>
  <c r="C6" i="1"/>
  <c r="C5" i="1" s="1"/>
  <c r="C6" i="3"/>
  <c r="D112" i="4"/>
  <c r="C5" i="7"/>
  <c r="C6" i="8"/>
  <c r="Z6" i="8" s="1"/>
</calcChain>
</file>

<file path=xl/sharedStrings.xml><?xml version="1.0" encoding="utf-8"?>
<sst xmlns="http://schemas.openxmlformats.org/spreadsheetml/2006/main" count="3109" uniqueCount="2581">
  <si>
    <t xml:space="preserve">2019年度西塞山区一般公共预算收入决算录入表		</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</si>
  <si>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</si>
  <si>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</si>
  <si>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</si>
  <si>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</si>
  <si>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</si>
  <si>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</si>
  <si>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</si>
  <si>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</si>
  <si>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</si>
  <si>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</si>
  <si>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</si>
  <si>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</si>
  <si>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</si>
  <si>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</si>
  <si>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</si>
  <si>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</si>
  <si>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</si>
  <si>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</si>
  <si>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</si>
  <si>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</si>
  <si>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</si>
  <si>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</si>
  <si>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</si>
  <si>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</si>
  <si>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</si>
  <si>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</si>
  <si>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</si>
  <si>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</si>
  <si>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</si>
  <si>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</si>
  <si>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</si>
  <si>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</si>
  <si>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</si>
  <si>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</si>
  <si>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</si>
  <si>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</si>
  <si>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</si>
  <si>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</si>
  <si>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</si>
  <si>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</si>
  <si>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</si>
  <si>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</si>
  <si>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</si>
  <si>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</si>
  <si>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</si>
  <si>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</si>
  <si>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</si>
  <si>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</si>
  <si>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</si>
  <si>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</si>
  <si>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</si>
  <si>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</si>
  <si>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</si>
  <si>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</si>
  <si>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</si>
  <si>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</si>
  <si>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</si>
  <si>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</si>
  <si>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</si>
  <si>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</si>
  <si>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</si>
  <si>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</si>
  <si>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</si>
  <si>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</si>
  <si>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</si>
  <si>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</si>
  <si>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</si>
  <si>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</si>
  <si>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</si>
  <si>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</si>
  <si>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</si>
  <si>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</si>
  <si>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</si>
  <si>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</si>
  <si>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</si>
  <si>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</si>
  <si>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</si>
  <si>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</si>
  <si>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</si>
  <si>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</si>
  <si>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</si>
  <si>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</si>
  <si>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</si>
  <si>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</si>
  <si>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</si>
  <si>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</si>
  <si>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</si>
  <si>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</si>
  <si>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</si>
  <si>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</si>
  <si>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</si>
  <si>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</si>
  <si>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</si>
  <si>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</si>
  <si>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</si>
  <si>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</si>
  <si>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</si>
  <si>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</si>
  <si>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</si>
  <si>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</si>
  <si>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</si>
  <si>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</si>
  <si>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</si>
  <si>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</si>
  <si>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</si>
  <si>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</si>
  <si>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</si>
  <si>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</si>
  <si>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</si>
  <si>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</si>
  <si>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</si>
  <si>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</si>
  <si>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</si>
  <si>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</si>
  <si>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</si>
  <si>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</si>
  <si>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</si>
  <si>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</si>
  <si>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</si>
  <si>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</si>
  <si>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</si>
  <si>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</si>
  <si>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</si>
  <si>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</si>
  <si>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</si>
  <si>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</si>
  <si>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</si>
  <si>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</si>
  <si>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</si>
  <si>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</si>
  <si>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</si>
  <si>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</si>
  <si>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</si>
  <si>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</si>
  <si>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</si>
  <si>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</si>
  <si>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</si>
  <si>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</si>
  <si>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</si>
  <si>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</si>
  <si>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</si>
  <si>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</si>
  <si>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</si>
  <si>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</si>
  <si>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</si>
  <si>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</si>
  <si>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</si>
  <si>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</si>
  <si>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</si>
  <si>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</si>
  <si>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</si>
  <si>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</si>
  <si>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</si>
  <si>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</si>
  <si>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</si>
  <si>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</si>
  <si>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</si>
  <si>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</si>
  <si>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</si>
  <si>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</si>
  <si>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</si>
  <si>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</si>
  <si>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</si>
  <si>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</si>
  <si>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</si>
  <si>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</si>
  <si>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</si>
  <si>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</si>
  <si>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</si>
  <si>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</si>
  <si>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</si>
  <si>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</si>
  <si>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</si>
  <si>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</si>
  <si>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</si>
  <si>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</si>
  <si>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</si>
  <si>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</si>
  <si>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</si>
  <si>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</si>
  <si>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</si>
  <si>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</si>
  <si>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</si>
  <si>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</si>
  <si>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</si>
  <si>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</si>
  <si>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</si>
  <si>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</si>
  <si>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</si>
  <si>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</si>
  <si>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</si>
  <si>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</si>
  <si>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</si>
  <si>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</si>
  <si>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</si>
  <si>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</si>
  <si>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</si>
  <si>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</si>
  <si>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</si>
  <si>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</si>
  <si>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</si>
  <si>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</si>
  <si>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</si>
  <si>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</si>
  <si>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</si>
  <si>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</si>
  <si>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</si>
  <si>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</si>
  <si>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</si>
  <si>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</si>
  <si>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</si>
  <si>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</si>
  <si>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</si>
  <si>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</si>
  <si>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</si>
  <si>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</si>
  <si>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</si>
  <si>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</si>
  <si>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</si>
  <si>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</si>
  <si>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</si>
  <si>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</si>
  <si>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</si>
  <si>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</si>
  <si>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</si>
  <si>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</si>
  <si>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中国长城资产管理股份有限公司所得税退税</t>
  </si>
  <si>
    <t xml:space="preserve">      中国东方资产管理股份有限公司所得税退税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</si>
  <si>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</si>
  <si>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</si>
  <si>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</si>
  <si>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</si>
  <si>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</si>
  <si>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</si>
  <si>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</si>
  <si>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</si>
  <si>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</si>
  <si>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</si>
  <si>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</si>
  <si>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</si>
  <si>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</si>
  <si>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</si>
  <si>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</si>
  <si>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</si>
  <si>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</si>
  <si>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</si>
  <si>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</si>
  <si>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</si>
  <si>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</si>
  <si>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</si>
  <si>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</si>
  <si>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</si>
  <si>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</si>
  <si>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</si>
  <si>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</si>
  <si>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</si>
  <si>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</si>
  <si>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</si>
  <si>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</si>
  <si>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</si>
  <si>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</si>
  <si>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</si>
  <si>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</si>
  <si>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</si>
  <si>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</si>
  <si>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</si>
  <si>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</si>
  <si>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</si>
  <si>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</si>
  <si>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</si>
  <si>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</si>
  <si>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</si>
  <si>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</si>
  <si>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</si>
  <si>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</si>
  <si>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</si>
  <si>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</si>
  <si>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</si>
  <si>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</si>
  <si>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</si>
  <si>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</si>
  <si>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</si>
  <si>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</si>
  <si>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</si>
  <si>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</si>
  <si>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</si>
  <si>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</si>
  <si>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</si>
  <si>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</si>
  <si>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</si>
  <si>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</si>
  <si>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</si>
  <si>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</si>
  <si>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</si>
  <si>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</si>
  <si>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</si>
  <si>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</si>
  <si>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</si>
  <si>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</si>
  <si>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</si>
  <si>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</si>
  <si>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</si>
  <si>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</si>
  <si>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</si>
  <si>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</si>
  <si>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</si>
  <si>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</si>
  <si>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</si>
  <si>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</si>
  <si>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</si>
  <si>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</si>
  <si>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</si>
  <si>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</si>
  <si>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</si>
  <si>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</si>
  <si>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</si>
  <si>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</si>
  <si>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</si>
  <si>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</si>
  <si>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</si>
  <si>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</si>
  <si>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</si>
  <si>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</si>
  <si>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</si>
  <si>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</si>
  <si>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</si>
  <si>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</si>
  <si>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</si>
  <si>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</si>
  <si>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</si>
  <si>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</si>
  <si>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</si>
  <si>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</si>
  <si>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</si>
  <si>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</si>
  <si>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</si>
  <si>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</si>
  <si>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</si>
  <si>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</si>
  <si>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</si>
  <si>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</si>
  <si>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</si>
  <si>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</si>
  <si>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</si>
  <si>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</si>
  <si>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</si>
  <si>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</si>
  <si>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</si>
  <si>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</si>
  <si>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</si>
  <si>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</si>
  <si>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</si>
  <si>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</si>
  <si>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</si>
  <si>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</si>
  <si>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</si>
  <si>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</si>
  <si>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</si>
  <si>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</si>
  <si>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</si>
  <si>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</si>
  <si>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</si>
  <si>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</si>
  <si>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</si>
  <si>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</si>
  <si>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</si>
  <si>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</si>
  <si>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</si>
  <si>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</si>
  <si>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</si>
  <si>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</si>
  <si>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</si>
  <si>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</si>
  <si>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</si>
  <si>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</si>
  <si>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</si>
  <si>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</si>
  <si>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</si>
  <si>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</si>
  <si>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</si>
  <si>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</si>
  <si>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</si>
  <si>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</si>
  <si>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</si>
  <si>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</si>
  <si>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</si>
  <si>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</si>
  <si>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</si>
  <si>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</si>
  <si>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</si>
  <si>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</si>
  <si>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</si>
  <si>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</si>
  <si>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</si>
  <si>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</si>
  <si>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</si>
  <si>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</si>
  <si>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</si>
  <si>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</si>
  <si>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</si>
  <si>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</si>
  <si>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</si>
  <si>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</si>
  <si>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</si>
  <si>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</si>
  <si>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</si>
  <si>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</si>
  <si>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</si>
  <si>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</si>
  <si>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</si>
  <si>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</si>
  <si>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</si>
  <si>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</si>
  <si>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</si>
  <si>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</si>
  <si>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</si>
  <si>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</si>
  <si>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</si>
  <si>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</si>
  <si>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</si>
  <si>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</si>
  <si>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</si>
  <si>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</si>
  <si>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</si>
  <si>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</si>
  <si>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</si>
  <si>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</si>
  <si>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</si>
  <si>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</si>
  <si>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</si>
  <si>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</si>
  <si>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</si>
  <si>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</si>
  <si>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</si>
  <si>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</si>
  <si>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</si>
  <si>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</si>
  <si>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</si>
  <si>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</si>
  <si>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</si>
  <si>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</si>
  <si>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</si>
  <si>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</si>
  <si>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</si>
  <si>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</si>
  <si>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</si>
  <si>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</si>
  <si>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</si>
  <si>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</si>
  <si>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</si>
  <si>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</si>
  <si>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</si>
  <si>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</si>
  <si>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</si>
  <si>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</si>
  <si>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</si>
  <si>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</si>
  <si>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</si>
  <si>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</si>
  <si>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</si>
  <si>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</si>
  <si>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</si>
  <si>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</si>
  <si>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</si>
  <si>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</si>
  <si>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</si>
  <si>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</si>
  <si>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</si>
  <si>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</si>
  <si>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</si>
  <si>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</si>
  <si>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</si>
  <si>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</si>
  <si>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</si>
  <si>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</si>
  <si>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</si>
  <si>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</si>
  <si>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</si>
  <si>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</si>
  <si>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</si>
  <si>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</si>
  <si>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</si>
  <si>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</si>
  <si>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</si>
  <si>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</si>
  <si>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</si>
  <si>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</si>
  <si>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</si>
  <si>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</si>
  <si>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</si>
  <si>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</si>
  <si>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</si>
  <si>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</si>
  <si>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</si>
  <si>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</si>
  <si>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</si>
  <si>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</si>
  <si>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</si>
  <si>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</si>
  <si>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</si>
  <si>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</si>
  <si>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</si>
  <si>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</si>
  <si>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</si>
  <si>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</si>
  <si>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</si>
  <si>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</si>
  <si>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</si>
  <si>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</si>
  <si>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</si>
  <si>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</si>
  <si>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</si>
  <si>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</si>
  <si>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</si>
  <si>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</si>
  <si>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</si>
  <si>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</si>
  <si>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</si>
  <si>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</si>
  <si>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</si>
  <si>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</si>
  <si>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</si>
  <si>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</si>
  <si>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</si>
  <si>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</si>
  <si>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</si>
  <si>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</si>
  <si>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</si>
  <si>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</si>
  <si>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</si>
  <si>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</si>
  <si>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</si>
  <si>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</si>
  <si>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</si>
  <si>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</si>
  <si>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</si>
  <si>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</si>
  <si>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</si>
  <si>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</si>
  <si>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</si>
  <si>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</si>
  <si>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</si>
  <si>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</si>
  <si>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</si>
  <si>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</si>
  <si>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</si>
  <si>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</si>
  <si>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</si>
  <si>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</si>
  <si>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</si>
  <si>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</si>
  <si>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</si>
  <si>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</si>
  <si>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</si>
  <si>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</si>
  <si>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</si>
  <si>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</si>
  <si>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</si>
  <si>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</si>
  <si>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</si>
  <si>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</si>
  <si>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</si>
  <si>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</si>
  <si>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</si>
  <si>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</si>
  <si>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</si>
  <si>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</si>
  <si>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</si>
  <si>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</si>
  <si>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</si>
  <si>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</si>
  <si>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</si>
  <si>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</si>
  <si>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</si>
  <si>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</si>
  <si>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</si>
  <si>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</si>
  <si>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</si>
  <si>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</si>
  <si>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</si>
  <si>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</si>
  <si>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</si>
  <si>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</si>
  <si>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</si>
  <si>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</si>
  <si>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</si>
  <si>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</si>
  <si>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</si>
  <si>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</si>
  <si>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</si>
  <si>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</si>
  <si>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</si>
  <si>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</si>
  <si>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</si>
  <si>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</si>
  <si>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</si>
  <si>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</si>
  <si>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</si>
  <si>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</si>
  <si>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</si>
  <si>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</si>
  <si>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</si>
  <si>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</si>
  <si>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</si>
  <si>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</si>
  <si>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</si>
  <si>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</si>
  <si>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</si>
  <si>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</si>
  <si>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</si>
  <si>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</si>
  <si>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</si>
  <si>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</si>
  <si>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</si>
  <si>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</si>
  <si>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</si>
  <si>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</si>
  <si>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</si>
  <si>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</si>
  <si>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</si>
  <si>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</si>
  <si>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</si>
  <si>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</si>
  <si>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</si>
  <si>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</si>
  <si>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</si>
  <si>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</si>
  <si>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</si>
  <si>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</si>
  <si>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</si>
  <si>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</si>
  <si>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</si>
  <si>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</si>
  <si>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</si>
  <si>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</si>
  <si>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</si>
  <si>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</si>
  <si>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</si>
  <si>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</si>
  <si>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</si>
  <si>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</si>
  <si>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</si>
  <si>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</si>
  <si>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</si>
  <si>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</si>
  <si>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</si>
  <si>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</si>
  <si>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</si>
  <si>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</si>
  <si>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</si>
  <si>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</si>
  <si>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</si>
  <si>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</si>
  <si>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</si>
  <si>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</si>
  <si>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</si>
  <si>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</si>
  <si>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</si>
  <si>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</si>
  <si>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</si>
  <si>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</si>
  <si>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</si>
  <si>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</si>
  <si>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</si>
  <si>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</si>
  <si>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</si>
  <si>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</si>
  <si>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</si>
  <si>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</si>
  <si>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</si>
  <si>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</si>
  <si>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</si>
  <si>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</si>
  <si>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</si>
  <si>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2019年度西塞山区一般公共预算支出决算功能分类录入表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</si>
  <si>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</si>
  <si>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</si>
  <si>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</si>
  <si>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</si>
  <si>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</si>
  <si>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</si>
  <si>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</si>
  <si>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</si>
  <si>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</si>
  <si>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</si>
  <si>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</si>
  <si>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</si>
  <si>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</si>
  <si>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</si>
  <si>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</si>
  <si>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</si>
  <si>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</si>
  <si>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</si>
  <si>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</si>
  <si>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</si>
  <si>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</si>
  <si>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</si>
  <si>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</si>
  <si>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</si>
  <si>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</si>
  <si>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</si>
  <si>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</si>
  <si>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</si>
  <si>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</si>
  <si>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</si>
  <si>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</si>
  <si>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</si>
  <si>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</si>
  <si>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</si>
  <si>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</si>
  <si>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</si>
  <si>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</si>
  <si>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</si>
  <si>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</si>
  <si>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</si>
  <si>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</si>
  <si>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</si>
  <si>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</si>
  <si>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</si>
  <si>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</si>
  <si>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</si>
  <si>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</si>
  <si>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</si>
  <si>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</si>
  <si>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</si>
  <si>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</si>
  <si>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</si>
  <si>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</si>
  <si>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</si>
  <si>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</si>
  <si>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</si>
  <si>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</si>
  <si>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</si>
  <si>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</si>
  <si>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</si>
  <si>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</si>
  <si>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</si>
  <si>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</si>
  <si>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</si>
  <si>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</si>
  <si>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</si>
  <si>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</si>
  <si>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</si>
  <si>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</si>
  <si>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</si>
  <si>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</si>
  <si>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</si>
  <si>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</si>
  <si>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</si>
  <si>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</si>
  <si>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</si>
  <si>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</si>
  <si>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</si>
  <si>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</si>
  <si>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</si>
  <si>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</si>
  <si>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</si>
  <si>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</si>
  <si>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</si>
  <si>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</si>
  <si>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</si>
  <si>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</si>
  <si>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</si>
  <si>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</si>
  <si>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</si>
  <si>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</si>
  <si>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</si>
  <si>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</si>
  <si>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</si>
  <si>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</si>
  <si>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</si>
  <si>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</si>
  <si>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</si>
  <si>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</si>
  <si>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</si>
  <si>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</si>
  <si>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</si>
  <si>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</si>
  <si>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</si>
  <si>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</si>
  <si>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</si>
  <si>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</si>
  <si>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</si>
  <si>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</si>
  <si>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</si>
  <si>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</si>
  <si>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</si>
  <si>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</si>
  <si>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</si>
  <si>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</si>
  <si>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</si>
  <si>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</si>
  <si>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</si>
  <si>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</si>
  <si>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</si>
  <si>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</si>
  <si>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</si>
  <si>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</si>
  <si>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</si>
  <si>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</si>
  <si>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</si>
  <si>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</si>
  <si>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</si>
  <si>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</si>
  <si>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</si>
  <si>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</si>
  <si>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</si>
  <si>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</si>
  <si>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</si>
  <si>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</si>
  <si>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</si>
  <si>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</si>
  <si>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</si>
  <si>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</si>
  <si>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</si>
  <si>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</si>
  <si>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</si>
  <si>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</si>
  <si>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</si>
  <si>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</si>
  <si>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</si>
  <si>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</si>
  <si>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</si>
  <si>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</si>
  <si>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</si>
  <si>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</si>
  <si>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</si>
  <si>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</si>
  <si>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</si>
  <si>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</si>
  <si>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</si>
  <si>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</si>
  <si>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</si>
  <si>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</si>
  <si>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</si>
  <si>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</si>
  <si>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</si>
  <si>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</si>
  <si>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</si>
  <si>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</si>
  <si>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</si>
  <si>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</si>
  <si>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</si>
  <si>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</si>
  <si>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</si>
  <si>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</si>
  <si>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</si>
  <si>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</si>
  <si>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</si>
  <si>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</si>
  <si>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</si>
  <si>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</si>
  <si>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</si>
  <si>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</si>
  <si>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</si>
  <si>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</si>
  <si>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</si>
  <si>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</si>
  <si>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</si>
  <si>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</si>
  <si>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</si>
  <si>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</si>
  <si>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</si>
  <si>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</si>
  <si>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</si>
  <si>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</si>
  <si>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</si>
  <si>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</si>
  <si>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</si>
  <si>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</si>
  <si>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</si>
  <si>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</si>
  <si>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</si>
  <si>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</si>
  <si>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</si>
  <si>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</si>
  <si>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</si>
  <si>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</si>
  <si>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</si>
  <si>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</si>
  <si>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</si>
  <si>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</si>
  <si>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</si>
  <si>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</si>
  <si>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</si>
  <si>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</si>
  <si>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</si>
  <si>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</si>
  <si>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</si>
  <si>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</si>
  <si>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</si>
  <si>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</si>
  <si>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</si>
  <si>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</si>
  <si>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</si>
  <si>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</si>
  <si>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</si>
  <si>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</si>
  <si>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</si>
  <si>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</si>
  <si>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</si>
  <si>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</si>
  <si>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</si>
  <si>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</si>
  <si>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</si>
  <si>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</si>
  <si>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</si>
  <si>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</si>
  <si>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</si>
  <si>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</si>
  <si>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</si>
  <si>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</si>
  <si>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</si>
  <si>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</si>
  <si>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</si>
  <si>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</si>
  <si>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</si>
  <si>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</si>
  <si>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</si>
  <si>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</si>
  <si>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</si>
  <si>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</si>
  <si>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</si>
  <si>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</si>
  <si>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</si>
  <si>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</si>
  <si>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</si>
  <si>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</si>
  <si>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</si>
  <si>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</si>
  <si>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</si>
  <si>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</si>
  <si>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</si>
  <si>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</si>
  <si>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</si>
  <si>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</si>
  <si>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</si>
  <si>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</si>
  <si>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</si>
  <si>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</si>
  <si>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</si>
  <si>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</si>
  <si>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</si>
  <si>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</si>
  <si>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</si>
  <si>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</si>
  <si>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</si>
  <si>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</si>
  <si>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</si>
  <si>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</si>
  <si>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</si>
  <si>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</si>
  <si>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</si>
  <si>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</si>
  <si>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</si>
  <si>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</si>
  <si>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</si>
  <si>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</si>
  <si>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</si>
  <si>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</si>
  <si>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</si>
  <si>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</si>
  <si>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</si>
  <si>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</si>
  <si>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</si>
  <si>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</si>
  <si>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</si>
  <si>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</si>
  <si>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</si>
  <si>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</si>
  <si>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</si>
  <si>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</si>
  <si>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</si>
  <si>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</si>
  <si>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</si>
  <si>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</si>
  <si>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</si>
  <si>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</si>
  <si>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</si>
  <si>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</si>
  <si>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</si>
  <si>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</si>
  <si>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</si>
  <si>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</si>
  <si>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</si>
  <si>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</si>
  <si>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</si>
  <si>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</si>
  <si>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</si>
  <si>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</si>
  <si>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</si>
  <si>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</si>
  <si>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</si>
  <si>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</si>
  <si>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</si>
  <si>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</si>
  <si>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</si>
  <si>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</si>
  <si>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</si>
  <si>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</si>
  <si>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</si>
  <si>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</si>
  <si>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</si>
  <si>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</si>
  <si>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</si>
  <si>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</si>
  <si>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</si>
  <si>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</si>
  <si>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</si>
  <si>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</si>
  <si>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</si>
  <si>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</si>
  <si>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</si>
  <si>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</si>
  <si>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</si>
  <si>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</si>
  <si>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</si>
  <si>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</si>
  <si>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</si>
  <si>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</si>
  <si>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</si>
  <si>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</si>
  <si>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</si>
  <si>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</si>
  <si>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</si>
  <si>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</si>
  <si>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</si>
  <si>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</si>
  <si>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</si>
  <si>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</si>
  <si>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</si>
  <si>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</si>
  <si>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</si>
  <si>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</si>
  <si>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</si>
  <si>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</si>
  <si>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</si>
  <si>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</si>
  <si>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</si>
  <si>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</si>
  <si>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</si>
  <si>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</si>
  <si>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</si>
  <si>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</si>
  <si>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</si>
  <si>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</si>
  <si>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</si>
  <si>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</si>
  <si>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</si>
  <si>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</si>
  <si>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</si>
  <si>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</si>
  <si>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</si>
  <si>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</si>
  <si>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</si>
  <si>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</si>
  <si>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</si>
  <si>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</si>
  <si>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</si>
  <si>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</si>
  <si>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</si>
  <si>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</si>
  <si>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</si>
  <si>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</si>
  <si>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</si>
  <si>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</si>
  <si>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</si>
  <si>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</si>
  <si>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</si>
  <si>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</si>
  <si>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</si>
  <si>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</si>
  <si>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</si>
  <si>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</si>
  <si>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</si>
  <si>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</si>
  <si>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</si>
  <si>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</si>
  <si>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</si>
  <si>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</si>
  <si>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</si>
  <si>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</si>
  <si>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</si>
  <si>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</si>
  <si>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</si>
  <si>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</si>
  <si>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</si>
  <si>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</si>
  <si>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</si>
  <si>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</si>
  <si>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</si>
  <si>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</si>
  <si>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</si>
  <si>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</si>
  <si>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</si>
  <si>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</si>
  <si>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</si>
  <si>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</si>
  <si>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</si>
  <si>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</si>
  <si>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</si>
  <si>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</si>
  <si>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</si>
  <si>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</si>
  <si>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</si>
  <si>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</si>
  <si>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</si>
  <si>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</si>
  <si>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</si>
  <si>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</si>
  <si>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</si>
  <si>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</si>
  <si>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</si>
  <si>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</si>
  <si>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</si>
  <si>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</si>
  <si>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</si>
  <si>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</si>
  <si>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</si>
  <si>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</si>
  <si>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</si>
  <si>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</si>
  <si>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</si>
  <si>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</si>
  <si>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</si>
  <si>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</si>
  <si>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</si>
  <si>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</si>
  <si>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</si>
  <si>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</si>
  <si>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</si>
  <si>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</si>
  <si>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</si>
  <si>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</si>
  <si>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</si>
  <si>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</si>
  <si>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</si>
  <si>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</si>
  <si>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</si>
  <si>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</si>
  <si>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</si>
  <si>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</si>
  <si>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</si>
  <si>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</si>
  <si>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</si>
  <si>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</si>
  <si>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</si>
  <si>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</si>
  <si>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</si>
  <si>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</si>
  <si>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</si>
  <si>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</si>
  <si>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</si>
  <si>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</si>
  <si>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</si>
  <si>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</si>
  <si>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</si>
  <si>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</si>
  <si>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</si>
  <si>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</si>
  <si>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</si>
  <si>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</si>
  <si>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</si>
  <si>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</si>
  <si>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</si>
  <si>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</si>
  <si>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</si>
  <si>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</si>
  <si>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</si>
  <si>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</si>
  <si>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</si>
  <si>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</si>
  <si>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</si>
  <si>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</si>
  <si>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</si>
  <si>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</si>
  <si>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</si>
  <si>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</si>
  <si>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</si>
  <si>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</si>
  <si>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</si>
  <si>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</si>
  <si>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</si>
  <si>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</si>
  <si>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</si>
  <si>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</si>
  <si>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</si>
  <si>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</si>
  <si>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</si>
  <si>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</si>
  <si>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</si>
  <si>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</si>
  <si>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</si>
  <si>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</si>
  <si>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</si>
  <si>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</si>
  <si>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</si>
  <si>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</si>
  <si>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</si>
  <si>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</si>
  <si>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</si>
  <si>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</si>
  <si>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</si>
  <si>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</si>
  <si>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</si>
  <si>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</si>
  <si>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</si>
  <si>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</si>
  <si>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</si>
  <si>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</si>
  <si>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</si>
  <si>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</si>
  <si>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</si>
  <si>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</si>
  <si>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</si>
  <si>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</si>
  <si>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</si>
  <si>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</si>
  <si>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</si>
  <si>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</si>
  <si>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</si>
  <si>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</si>
  <si>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</si>
  <si>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</si>
  <si>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</si>
  <si>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</si>
  <si>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</si>
  <si>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</si>
  <si>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</si>
  <si>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</si>
  <si>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</si>
  <si>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</si>
  <si>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</si>
  <si>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</si>
  <si>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</si>
  <si>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</si>
  <si>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</si>
  <si>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</si>
  <si>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</si>
  <si>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</si>
  <si>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</si>
  <si>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</si>
  <si>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</si>
  <si>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</si>
  <si>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</si>
  <si>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</si>
  <si>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</si>
  <si>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</si>
  <si>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</si>
  <si>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</si>
  <si>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</si>
  <si>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</si>
  <si>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</si>
  <si>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</si>
  <si>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</si>
  <si>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</si>
  <si>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</si>
  <si>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</si>
  <si>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</si>
  <si>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</si>
  <si>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</si>
  <si>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</si>
  <si>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</si>
  <si>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</si>
  <si>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</si>
  <si>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</si>
  <si>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</si>
  <si>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</si>
  <si>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</si>
  <si>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</si>
  <si>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</si>
  <si>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</si>
  <si>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</si>
  <si>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</si>
  <si>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</si>
  <si>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</si>
  <si>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</si>
  <si>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</si>
  <si>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</si>
  <si>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</si>
  <si>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</si>
  <si>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</si>
  <si>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</si>
  <si>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</si>
  <si>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</si>
  <si>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</si>
  <si>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</si>
  <si>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</si>
  <si>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</si>
  <si>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</si>
  <si>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</si>
  <si>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</si>
  <si>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</si>
  <si>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</si>
  <si>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</si>
  <si>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</si>
  <si>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</si>
  <si>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</si>
  <si>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</si>
  <si>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</si>
  <si>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</si>
  <si>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</si>
  <si>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</si>
  <si>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</si>
  <si>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</si>
  <si>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</si>
  <si>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</si>
  <si>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</si>
  <si>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</si>
  <si>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</si>
  <si>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</si>
  <si>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</si>
  <si>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</si>
  <si>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</si>
  <si>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</si>
  <si>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</si>
  <si>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</si>
  <si>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</si>
  <si>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</si>
  <si>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</si>
  <si>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</si>
  <si>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</si>
  <si>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</si>
  <si>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</si>
  <si>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</si>
  <si>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</si>
  <si>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</si>
  <si>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</si>
  <si>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</si>
  <si>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</si>
  <si>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</si>
  <si>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</si>
  <si>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</si>
  <si>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</si>
  <si>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</si>
  <si>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</si>
  <si>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</si>
  <si>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</si>
  <si>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</si>
  <si>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</si>
  <si>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</si>
  <si>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</si>
  <si>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</si>
  <si>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</si>
  <si>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</si>
  <si>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</si>
  <si>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</si>
  <si>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</si>
  <si>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</si>
  <si>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</si>
  <si>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</si>
  <si>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</si>
  <si>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</si>
  <si>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</si>
  <si>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</si>
  <si>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</si>
  <si>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</si>
  <si>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</si>
  <si>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</si>
  <si>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</si>
  <si>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</si>
  <si>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</si>
  <si>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</si>
  <si>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</si>
  <si>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</si>
  <si>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</si>
  <si>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</si>
  <si>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</si>
  <si>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</si>
  <si>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</si>
  <si>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</si>
  <si>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</si>
  <si>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</si>
  <si>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</si>
  <si>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</si>
  <si>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</si>
  <si>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</si>
  <si>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</si>
  <si>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</si>
  <si>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</si>
  <si>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</si>
  <si>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</si>
  <si>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</si>
  <si>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</si>
  <si>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</si>
  <si>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</si>
  <si>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</si>
  <si>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</si>
  <si>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</si>
  <si>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</si>
  <si>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</si>
  <si>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</si>
  <si>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</si>
  <si>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</si>
  <si>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</si>
  <si>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</si>
  <si>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</si>
  <si>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</si>
  <si>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</si>
  <si>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</si>
  <si>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</si>
  <si>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</si>
  <si>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</si>
  <si>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</si>
  <si>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</si>
  <si>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</si>
  <si>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</si>
  <si>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</si>
  <si>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</si>
  <si>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</si>
  <si>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</si>
  <si>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</si>
  <si>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</si>
  <si>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</si>
  <si>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</si>
  <si>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</si>
  <si>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</si>
  <si>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</si>
  <si>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</si>
  <si>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</si>
  <si>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</si>
  <si>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</si>
  <si>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</si>
  <si>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</si>
  <si>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</si>
  <si>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</si>
  <si>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</si>
  <si>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</si>
  <si>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</si>
  <si>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</si>
  <si>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</si>
  <si>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</si>
  <si>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</si>
  <si>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</si>
  <si>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</si>
  <si>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</si>
  <si>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</si>
  <si>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</si>
  <si>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</si>
  <si>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</si>
  <si>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</si>
  <si>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</si>
  <si>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</si>
  <si>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</si>
  <si>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</si>
  <si>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</si>
  <si>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</si>
  <si>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</si>
  <si>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</si>
  <si>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</si>
  <si>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</si>
  <si>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</si>
  <si>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</si>
  <si>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</si>
  <si>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</si>
  <si>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</si>
  <si>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</si>
  <si>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</si>
  <si>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</si>
  <si>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</si>
  <si>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</si>
  <si>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</si>
  <si>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</si>
  <si>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</si>
  <si>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</si>
  <si>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</si>
  <si>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</si>
  <si>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</si>
  <si>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</si>
  <si>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</si>
  <si>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</si>
  <si>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</si>
  <si>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</si>
  <si>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</si>
  <si>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</si>
  <si>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</si>
  <si>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</si>
  <si>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</si>
  <si>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</si>
  <si>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</si>
  <si>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</si>
  <si>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</si>
  <si>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</si>
  <si>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</si>
  <si>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</si>
  <si>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</si>
  <si>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</si>
  <si>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</si>
  <si>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</si>
  <si>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</si>
  <si>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</si>
  <si>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</si>
  <si>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</si>
  <si>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</si>
  <si>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</si>
  <si>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</si>
  <si>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</si>
  <si>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</si>
  <si>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</si>
  <si>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</si>
  <si>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</si>
  <si>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</si>
  <si>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</si>
  <si>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</si>
  <si>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</si>
  <si>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</si>
  <si>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</si>
  <si>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</si>
  <si>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</si>
  <si>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</si>
  <si>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</si>
  <si>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</si>
  <si>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</si>
  <si>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</si>
  <si>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</si>
  <si>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</si>
  <si>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</si>
  <si>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</si>
  <si>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</si>
  <si>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</si>
  <si>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</si>
  <si>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</si>
  <si>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</si>
  <si>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</si>
  <si>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</si>
  <si>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</si>
  <si>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</si>
  <si>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</si>
  <si>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</si>
  <si>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</si>
  <si>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</si>
  <si>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</si>
  <si>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</si>
  <si>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</si>
  <si>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</si>
  <si>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</si>
  <si>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</si>
  <si>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</si>
  <si>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</si>
  <si>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</si>
  <si>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</si>
  <si>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</si>
  <si>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</si>
  <si>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</si>
  <si>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</si>
  <si>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</si>
  <si>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</si>
  <si>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</si>
  <si>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</si>
  <si>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</si>
  <si>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</si>
  <si>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</si>
  <si>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</si>
  <si>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</si>
  <si>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</si>
  <si>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</si>
  <si>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</si>
  <si>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</si>
  <si>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</si>
  <si>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</si>
  <si>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</si>
  <si>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</si>
  <si>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</si>
  <si>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</si>
  <si>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</si>
  <si>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</si>
  <si>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</si>
  <si>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</si>
  <si>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</si>
  <si>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</si>
  <si>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</si>
  <si>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</si>
  <si>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</si>
  <si>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</si>
  <si>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</si>
  <si>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</si>
  <si>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</si>
  <si>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</si>
  <si>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</si>
  <si>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</si>
  <si>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</si>
  <si>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</si>
  <si>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</si>
  <si>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</si>
  <si>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</si>
  <si>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</si>
  <si>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</si>
  <si>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</si>
  <si>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</si>
  <si>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</si>
  <si>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</si>
  <si>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</si>
  <si>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</si>
  <si>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</si>
  <si>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</si>
  <si>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</si>
  <si>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</si>
  <si>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</si>
  <si>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</si>
  <si>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</si>
  <si>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</si>
  <si>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</si>
  <si>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</si>
  <si>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</si>
  <si>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</si>
  <si>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</si>
  <si>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</si>
  <si>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</si>
  <si>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</si>
  <si>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</si>
  <si>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</si>
  <si>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</si>
  <si>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</si>
  <si>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</si>
  <si>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</si>
  <si>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</si>
  <si>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</si>
  <si>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</si>
  <si>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</si>
  <si>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</si>
  <si>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</si>
  <si>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</si>
  <si>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</si>
  <si>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</si>
  <si>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</si>
  <si>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</si>
  <si>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</si>
  <si>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</si>
  <si>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</si>
  <si>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</si>
  <si>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</si>
  <si>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</si>
  <si>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</si>
  <si>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</si>
  <si>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</si>
  <si>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</si>
  <si>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</si>
  <si>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</si>
  <si>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</si>
  <si>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</si>
  <si>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</si>
  <si>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</si>
  <si>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</si>
  <si>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</si>
  <si>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</si>
  <si>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</si>
  <si>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</si>
  <si>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</si>
  <si>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</si>
  <si>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</si>
  <si>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</si>
  <si>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</si>
  <si>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</si>
  <si>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</si>
  <si>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</si>
  <si>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</si>
  <si>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</si>
  <si>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</si>
  <si>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</si>
  <si>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</si>
  <si>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</si>
  <si>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</si>
  <si>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</si>
  <si>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</si>
  <si>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</si>
  <si>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</si>
  <si>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</si>
  <si>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</si>
  <si>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</si>
  <si>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</si>
  <si>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</si>
  <si>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</si>
  <si>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</si>
  <si>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</si>
  <si>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</si>
  <si>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</si>
  <si>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</si>
  <si>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</si>
  <si>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</si>
  <si>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</si>
  <si>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</si>
  <si>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</si>
  <si>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</si>
  <si>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</si>
  <si>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</si>
  <si>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</si>
  <si>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</si>
  <si>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</si>
  <si>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</si>
  <si>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</si>
  <si>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</si>
  <si>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</si>
  <si>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</si>
  <si>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</si>
  <si>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</si>
  <si>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</si>
  <si>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</si>
  <si>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</si>
  <si>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</si>
  <si>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</si>
  <si>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</si>
  <si>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</si>
  <si>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</si>
  <si>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</si>
  <si>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</si>
  <si>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</si>
  <si>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</si>
  <si>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</si>
  <si>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</si>
  <si>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</si>
  <si>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</si>
  <si>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</si>
  <si>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</si>
  <si>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</si>
  <si>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</si>
  <si>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</si>
  <si>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</si>
  <si>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</si>
  <si>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</si>
  <si>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</si>
  <si>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</si>
  <si>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</si>
  <si>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</si>
  <si>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</si>
  <si>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</si>
  <si>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</si>
  <si>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</si>
  <si>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</si>
  <si>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</si>
  <si>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</si>
  <si>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</si>
  <si>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</si>
  <si>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</si>
  <si>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</si>
  <si>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2019年西塞山区一般公共预算(基本)支出决算经济分类录入表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</si>
  <si>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</si>
  <si>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</si>
  <si>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</si>
  <si>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</si>
  <si>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</si>
  <si>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</si>
  <si>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</si>
  <si>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</si>
  <si>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</si>
  <si>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</si>
  <si>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</si>
  <si>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</si>
  <si>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</si>
  <si>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</si>
  <si>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</si>
  <si>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</si>
  <si>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</si>
  <si>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</si>
  <si>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</si>
  <si>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</si>
  <si>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</si>
  <si>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</si>
  <si>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</si>
  <si>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</si>
  <si>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</si>
  <si>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</si>
  <si>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</si>
  <si>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</si>
  <si>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</si>
  <si>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</si>
  <si>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</si>
  <si>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</si>
  <si>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</si>
  <si>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</si>
  <si>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</si>
  <si>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</si>
  <si>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</si>
  <si>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</si>
  <si>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</si>
  <si>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</si>
  <si>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</si>
  <si>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</si>
  <si>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</si>
  <si>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</si>
  <si>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</si>
  <si>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</si>
  <si>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</si>
  <si>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</si>
  <si>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</si>
  <si>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</si>
  <si>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</si>
  <si>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</si>
  <si>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</si>
  <si>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</si>
  <si>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</si>
  <si>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</si>
  <si>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</si>
  <si>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</si>
  <si>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</si>
  <si>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2019年度西塞山区一般公共预算转移性收支决算录入表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</si>
  <si>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</si>
  <si>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</si>
  <si>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</si>
  <si>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</si>
  <si>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</si>
  <si>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</si>
  <si>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</si>
  <si>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</si>
  <si>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</si>
  <si>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</si>
  <si>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</si>
  <si>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</si>
  <si>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</si>
  <si>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</si>
  <si>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</si>
  <si>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</si>
  <si>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</si>
  <si>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</si>
  <si>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</si>
  <si>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</si>
  <si>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</si>
  <si>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</si>
  <si>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</si>
  <si>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</si>
  <si>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</si>
  <si>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</si>
  <si>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</si>
  <si>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</si>
  <si>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</si>
  <si>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</si>
  <si>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</si>
  <si>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</si>
  <si>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成品油税费改革转移支付补助收入</t>
  </si>
  <si>
    <t xml:space="preserve">    成品油税费改革转移支付补助支出</t>
  </si>
  <si>
    <t xml:space="preserve">    基层公检法司转移支付收入</t>
  </si>
  <si>
    <t xml:space="preserve">    基层公检法司转移支付支出</t>
  </si>
  <si>
    <t xml:space="preserve">    城乡义务教育转移支付收入</t>
  </si>
  <si>
    <t xml:space="preserve">    城乡义务教育转移支付支出</t>
  </si>
  <si>
    <t xml:space="preserve">    基本养老金转移支付收入</t>
  </si>
  <si>
    <t xml:space="preserve">    基本养老金转移支付支出</t>
  </si>
  <si>
    <t xml:space="preserve">    城乡居民基本医疗保险转移支付收入</t>
  </si>
  <si>
    <t xml:space="preserve">    城乡居民基本医疗保险转移支付支出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</si>
  <si>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</si>
  <si>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</si>
  <si>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</si>
  <si>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</si>
  <si>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</si>
  <si>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</si>
  <si>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</si>
  <si>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</si>
  <si>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</si>
  <si>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</si>
  <si>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</si>
  <si>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</si>
  <si>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</si>
  <si>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</si>
  <si>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</si>
  <si>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</si>
  <si>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</si>
  <si>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</si>
  <si>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</si>
  <si>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</si>
  <si>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</si>
  <si>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</si>
  <si>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</si>
  <si>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</si>
  <si>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</si>
  <si>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</si>
  <si>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</si>
  <si>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</si>
  <si>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</si>
  <si>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</si>
  <si>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</si>
  <si>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</si>
  <si>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卫生健康共同财政事权转移支付收入  </t>
  </si>
  <si>
    <t xml:space="preserve">    卫生健康共同财政事权转移支付支出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</si>
  <si>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</si>
  <si>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</si>
  <si>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</si>
  <si>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</si>
  <si>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</si>
  <si>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</si>
  <si>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</si>
  <si>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</si>
  <si>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资源勘探信息等共同财政事权转移支付收入  </t>
  </si>
  <si>
    <t xml:space="preserve">    资源勘探信息等共同财政事权转移支付支出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</si>
  <si>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</si>
  <si>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</si>
  <si>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</si>
  <si>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</si>
  <si>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</si>
  <si>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</si>
  <si>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</si>
  <si>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</si>
  <si>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</si>
  <si>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</si>
  <si>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</si>
  <si>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</si>
  <si>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</si>
  <si>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</si>
  <si>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</si>
  <si>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</si>
  <si>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</si>
  <si>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</si>
  <si>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</si>
  <si>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</si>
  <si>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</si>
  <si>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</si>
  <si>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</si>
  <si>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</si>
  <si>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</si>
  <si>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</si>
  <si>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</si>
  <si>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</si>
  <si>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</si>
  <si>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</si>
  <si>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</si>
  <si>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</si>
  <si>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</si>
  <si>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</si>
  <si>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</si>
  <si>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</si>
  <si>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</si>
  <si>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</si>
  <si>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</si>
  <si>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</si>
  <si>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</si>
  <si>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</si>
  <si>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</si>
  <si>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</si>
  <si>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</si>
  <si>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</si>
  <si>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</si>
  <si>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</si>
  <si>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</si>
  <si>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</si>
  <si>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</si>
  <si>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</si>
  <si>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</si>
  <si>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</si>
  <si>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</si>
  <si>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</si>
  <si>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</si>
  <si>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</si>
  <si>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</si>
  <si>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</si>
  <si>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</si>
  <si>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</si>
  <si>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</si>
  <si>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</si>
  <si>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</si>
  <si>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</si>
  <si>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</si>
  <si>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</si>
  <si>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</si>
  <si>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</si>
  <si>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</si>
  <si>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</si>
  <si>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</si>
  <si>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</si>
  <si>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</si>
  <si>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</si>
  <si>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</si>
  <si>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</si>
  <si>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</si>
  <si>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</si>
  <si>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</si>
  <si>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</si>
  <si>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</si>
  <si>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</si>
  <si>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</si>
  <si>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</si>
  <si>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</si>
  <si>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</si>
  <si>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</si>
  <si>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</si>
  <si>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</si>
  <si>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</si>
  <si>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</si>
  <si>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</si>
  <si>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</si>
  <si>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</si>
  <si>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</si>
  <si>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</si>
  <si>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 xml:space="preserve"> 西塞山区2019年地方政府一般债务余额情况表</t>
  </si>
  <si>
    <t>单位：亿元</t>
  </si>
  <si>
    <t>项    目</t>
  </si>
  <si>
    <t>预算数</t>
  </si>
  <si>
    <t>执行数</t>
  </si>
  <si>
    <t>一、2018年末地方政府一般债务余额实际数</t>
  </si>
  <si>
    <t xml:space="preserve"> </t>
  </si>
  <si>
    <t>二、2019年末地方政府一般债务余额限额</t>
  </si>
  <si>
    <t>三、2019年地方政府一般债务发行额</t>
  </si>
  <si>
    <t xml:space="preserve">    中央转贷地方的国际金融组织和外国政府贷款</t>
  </si>
  <si>
    <t xml:space="preserve">  </t>
  </si>
  <si>
    <t xml:space="preserve">    2019年地方政府一般债券发行额</t>
  </si>
  <si>
    <t>四、2019年地方政府一般债务还本额</t>
  </si>
  <si>
    <t>五、2019年末地方政府一般债务余额预计执行数</t>
  </si>
  <si>
    <t>六、2020年地方财政赤字</t>
  </si>
  <si>
    <t>七、2020年地方政府一般债务余额限额</t>
  </si>
  <si>
    <t>2019年度西塞山区政府性基金预算收入决算录入表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</si>
  <si>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</si>
  <si>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</si>
  <si>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</si>
  <si>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</si>
  <si>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</si>
  <si>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</si>
  <si>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</si>
  <si>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</si>
  <si>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</si>
  <si>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</si>
  <si>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</si>
  <si>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</si>
  <si>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</si>
  <si>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</si>
  <si>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</si>
  <si>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</si>
  <si>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</si>
  <si>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</si>
  <si>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</si>
  <si>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</si>
  <si>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</si>
  <si>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</si>
  <si>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</si>
  <si>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</si>
  <si>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</si>
  <si>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</si>
  <si>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</si>
  <si>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</si>
  <si>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</si>
  <si>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</si>
  <si>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</si>
  <si>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</si>
  <si>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</si>
  <si>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</si>
  <si>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</si>
  <si>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</si>
  <si>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</si>
  <si>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</si>
  <si>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</si>
  <si>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</si>
  <si>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</si>
  <si>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</si>
  <si>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</si>
  <si>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</si>
  <si>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</si>
  <si>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</si>
  <si>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</si>
  <si>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</si>
  <si>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</si>
  <si>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</si>
  <si>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</si>
  <si>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</si>
  <si>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</si>
  <si>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</si>
  <si>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</si>
  <si>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</si>
  <si>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</si>
  <si>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</si>
  <si>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</si>
  <si>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</si>
  <si>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</si>
  <si>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</si>
  <si>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</si>
  <si>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</si>
  <si>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</si>
  <si>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</si>
  <si>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</si>
  <si>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</si>
  <si>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</si>
  <si>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</si>
  <si>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</si>
  <si>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</si>
  <si>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</si>
  <si>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2019年度西塞山区政府性基金预算支出决算功能分类录入表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</si>
  <si>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</si>
  <si>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</si>
  <si>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</si>
  <si>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</si>
  <si>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</si>
  <si>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</si>
  <si>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</si>
  <si>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</si>
  <si>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</si>
  <si>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</si>
  <si>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</si>
  <si>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</si>
  <si>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</si>
  <si>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</si>
  <si>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</si>
  <si>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</si>
  <si>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</si>
  <si>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</si>
  <si>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</si>
  <si>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</si>
  <si>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</si>
  <si>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</si>
  <si>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</si>
  <si>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</si>
  <si>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</si>
  <si>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</si>
  <si>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</si>
  <si>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</si>
  <si>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</si>
  <si>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</si>
  <si>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</si>
  <si>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</si>
  <si>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</si>
  <si>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</si>
  <si>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</si>
  <si>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</si>
  <si>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</si>
  <si>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</si>
  <si>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</si>
  <si>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</si>
  <si>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</si>
  <si>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</si>
  <si>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</si>
  <si>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</si>
  <si>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</si>
  <si>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</si>
  <si>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</si>
  <si>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</si>
  <si>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</si>
  <si>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</si>
  <si>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</si>
  <si>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</si>
  <si>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</si>
  <si>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</si>
  <si>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</si>
  <si>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</si>
  <si>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</si>
  <si>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</si>
  <si>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</si>
  <si>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</si>
  <si>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</si>
  <si>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</si>
  <si>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</si>
  <si>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</si>
  <si>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</si>
  <si>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</si>
  <si>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</si>
  <si>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</si>
  <si>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</si>
  <si>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</si>
  <si>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</si>
  <si>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</si>
  <si>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</si>
  <si>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</si>
  <si>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</si>
  <si>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</si>
  <si>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</si>
  <si>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</si>
  <si>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</si>
  <si>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</si>
  <si>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</si>
  <si>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</si>
  <si>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</si>
  <si>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</si>
  <si>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</si>
  <si>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</si>
  <si>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</si>
  <si>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</si>
  <si>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</si>
  <si>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</si>
  <si>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</si>
  <si>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</si>
  <si>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</si>
  <si>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</si>
  <si>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</si>
  <si>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</si>
  <si>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</si>
  <si>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</si>
  <si>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</si>
  <si>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</si>
  <si>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</si>
  <si>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</si>
  <si>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</si>
  <si>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</si>
  <si>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</si>
  <si>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</si>
  <si>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</si>
  <si>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</si>
  <si>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</si>
  <si>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</si>
  <si>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</si>
  <si>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</si>
  <si>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</si>
  <si>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</si>
  <si>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</si>
  <si>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</si>
  <si>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</si>
  <si>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</si>
  <si>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</si>
  <si>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</si>
  <si>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</si>
  <si>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</si>
  <si>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</si>
  <si>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</si>
  <si>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</si>
  <si>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</si>
  <si>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</si>
  <si>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</si>
  <si>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</si>
  <si>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</si>
  <si>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</si>
  <si>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</si>
  <si>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</si>
  <si>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</si>
  <si>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</si>
  <si>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</si>
  <si>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</si>
  <si>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</si>
  <si>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</si>
  <si>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</si>
  <si>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</si>
  <si>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</si>
  <si>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</si>
  <si>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</si>
  <si>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</si>
  <si>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</si>
  <si>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</si>
  <si>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</si>
  <si>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</si>
  <si>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</si>
  <si>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</si>
  <si>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</si>
  <si>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</si>
  <si>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</si>
  <si>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</si>
  <si>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</si>
  <si>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</si>
  <si>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</si>
  <si>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</si>
  <si>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</si>
  <si>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</si>
  <si>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</si>
  <si>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</si>
  <si>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</si>
  <si>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</si>
  <si>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</si>
  <si>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</si>
  <si>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</si>
  <si>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</si>
  <si>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</si>
  <si>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</si>
  <si>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</si>
  <si>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</si>
  <si>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</si>
  <si>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</si>
  <si>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</si>
  <si>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</si>
  <si>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</si>
  <si>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</si>
  <si>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</si>
  <si>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</si>
  <si>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</si>
  <si>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</si>
  <si>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</si>
  <si>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</si>
  <si>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</si>
  <si>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</si>
  <si>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</si>
  <si>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</si>
  <si>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</si>
  <si>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</si>
  <si>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</si>
  <si>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</si>
  <si>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</si>
  <si>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</si>
  <si>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</si>
  <si>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</si>
  <si>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</si>
  <si>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</si>
  <si>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</si>
  <si>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</si>
  <si>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</si>
  <si>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</si>
  <si>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</si>
  <si>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</si>
  <si>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</si>
  <si>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</si>
  <si>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</si>
  <si>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</si>
  <si>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</si>
  <si>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</si>
  <si>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2019年度西塞山区政府性基金预算收支及结余情况录入表</t>
  </si>
  <si>
    <t>收入项目</t>
  </si>
  <si>
    <t>待偿债置换专项债券上年结余</t>
  </si>
  <si>
    <t>调入资金</t>
  </si>
  <si>
    <t>支出项目</t>
  </si>
  <si>
    <t>结余项目</t>
  </si>
  <si>
    <t>待偿债置换专项债券结余</t>
  </si>
  <si>
    <t>政府性基金预算结余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</si>
  <si>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</si>
  <si>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</si>
  <si>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</si>
  <si>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</si>
  <si>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</si>
  <si>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</si>
  <si>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</si>
  <si>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</si>
  <si>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</si>
  <si>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</si>
  <si>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</si>
  <si>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</si>
  <si>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</si>
  <si>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</si>
  <si>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</si>
  <si>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</si>
  <si>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</si>
  <si>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</si>
  <si>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废弃电器电子产品处理基金收入</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</si>
  <si>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</si>
  <si>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</si>
  <si>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</si>
  <si>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</si>
  <si>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</si>
  <si>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</si>
  <si>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</si>
  <si>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</si>
  <si>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</si>
  <si>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</si>
  <si>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</si>
  <si>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</si>
  <si>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</si>
  <si>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</si>
  <si>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</si>
  <si>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</si>
  <si>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</si>
  <si>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</si>
  <si>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</si>
  <si>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</si>
  <si>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</si>
  <si>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</si>
  <si>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</si>
  <si>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</si>
  <si>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</si>
  <si>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</si>
  <si>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</si>
  <si>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</si>
  <si>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</si>
  <si>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</si>
  <si>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</si>
  <si>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</si>
  <si>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</si>
  <si>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</si>
  <si>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</si>
  <si>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铁路建设基金收入</t>
  </si>
  <si>
    <t>铁路建设基金支出</t>
  </si>
  <si>
    <t>铁路建设基金结余</t>
  </si>
  <si>
    <t>船舶油污损害赔偿基金收入</t>
  </si>
  <si>
    <t>船舶油污损害赔偿基金支出</t>
  </si>
  <si>
    <t>船舶油污损害赔偿基金结余</t>
  </si>
  <si>
    <t>民航发展基金收入</t>
  </si>
  <si>
    <t>民航发展基金支出</t>
  </si>
  <si>
    <t>民航发展基金结余</t>
  </si>
  <si>
    <t>农网还贷资金收入</t>
  </si>
  <si>
    <t>农网还贷资金支出</t>
  </si>
  <si>
    <t>农网还贷资金结余</t>
  </si>
  <si>
    <t>中央特别国债经营基金收入</t>
  </si>
  <si>
    <t>中央特别国债经营基金支出</t>
  </si>
  <si>
    <t>中央特别国债经营基金结余</t>
  </si>
  <si>
    <t>中央特别国债经营基金财务收入</t>
  </si>
  <si>
    <t>中央特别国债经营基金财务支出</t>
  </si>
  <si>
    <t>中央特别国债经营基金财务结余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</si>
  <si>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</si>
  <si>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</si>
  <si>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</si>
  <si>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</si>
  <si>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</si>
  <si>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</si>
  <si>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</si>
  <si>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</si>
  <si>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</si>
  <si>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 xml:space="preserve"> 西塞山区2019年地方政府专项债务余额情况表</t>
  </si>
  <si>
    <t>一、2018年末地方政府专项债务余额实际数</t>
  </si>
  <si>
    <t>二、2019年末地方政府专项债务余额限额</t>
  </si>
  <si>
    <t>三、2019年地方政府专项债务发行额</t>
  </si>
  <si>
    <t>四、2019年地方政府专项债务还本额</t>
  </si>
  <si>
    <t>五、2019年末地方政府专项债务余额预计执行数</t>
  </si>
  <si>
    <t>六、2020年地方政府专项债务新增限额</t>
  </si>
  <si>
    <t>七、2020年末地方政府专项债务余额限额</t>
  </si>
  <si>
    <t>2019年西塞山区国有资本经营预算收入决算表</t>
  </si>
  <si>
    <t>预算科目</t>
  </si>
  <si>
    <t>金额</t>
  </si>
  <si>
    <t>利润收入</t>
  </si>
  <si>
    <t>股利、股息收入</t>
  </si>
  <si>
    <t>产权转让收入</t>
  </si>
  <si>
    <t>清算收入</t>
  </si>
  <si>
    <t>其他国有资本经营预算收入</t>
  </si>
  <si>
    <t>本年收入合计</t>
  </si>
  <si>
    <t>2019年西塞山区国有资本经营预算支出决算表</t>
  </si>
  <si>
    <t>解决历史遗留问题及改革成本支出</t>
  </si>
  <si>
    <t xml:space="preserve">国有企业资本金注入 </t>
  </si>
  <si>
    <t xml:space="preserve">国有企业政策性补贴 </t>
  </si>
  <si>
    <t xml:space="preserve">金融国有资本经营预算支出 </t>
  </si>
  <si>
    <t xml:space="preserve">其他国有资本经营预算支出 </t>
  </si>
  <si>
    <t xml:space="preserve">本 年 支 出 合 计 </t>
  </si>
  <si>
    <t>2019年度西塞山区国有资本经营预算转移性收支决算录入表</t>
  </si>
  <si>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</si>
  <si>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</si>
  <si>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</si>
  <si>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</si>
  <si>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</si>
  <si>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</si>
  <si>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</si>
  <si>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</si>
  <si>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</si>
  <si>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</si>
  <si>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</si>
  <si>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</si>
  <si>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</si>
  <si>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2019年度西塞山区社会保险基金预算收支及结余情况录入表</t>
  </si>
  <si>
    <t>合计</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</si>
  <si>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</si>
  <si>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</si>
  <si>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</si>
  <si>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</si>
  <si>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</si>
  <si>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</si>
  <si>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</si>
  <si>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</si>
  <si>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</si>
  <si>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</si>
  <si>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</si>
  <si>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</si>
  <si>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</si>
  <si>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</si>
  <si>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</si>
  <si>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</si>
  <si>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</si>
  <si>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</si>
  <si>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</si>
  <si>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</si>
  <si>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</si>
  <si>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</si>
  <si>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</si>
  <si>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 xml:space="preserve"> AND T.AD_CODE_GK=420203 AND T.SET_YEAR_GK=2020</t>
  </si>
  <si>
    <t>AD_CODE#420203</t>
  </si>
  <si>
    <t>SET_YEAR_GK#2020</t>
  </si>
  <si>
    <t>AD_NAME#420203 西塞山区</t>
  </si>
  <si>
    <t>XM_NAME#</t>
  </si>
  <si>
    <t>AD_BDQ#</t>
  </si>
  <si>
    <t>AD_BJ#</t>
  </si>
  <si>
    <t>2019年地方政府债务发行及还本付息情况表</t>
  </si>
  <si>
    <t>本地区</t>
  </si>
  <si>
    <t>本级</t>
  </si>
  <si>
    <t>一、2018年末地方政府债务余额</t>
  </si>
  <si>
    <t xml:space="preserve">  其中：一般债务</t>
  </si>
  <si>
    <t xml:space="preserve">     专项债务</t>
  </si>
  <si>
    <t>二、2018年地方政府债务限额</t>
  </si>
  <si>
    <t>三、2019年地方政府债务发行决算数</t>
  </si>
  <si>
    <t xml:space="preserve">     新增一般债券发行额</t>
  </si>
  <si>
    <t xml:space="preserve">     再融资一般债券发行额</t>
  </si>
  <si>
    <t xml:space="preserve">     新增专项债券发行额</t>
  </si>
  <si>
    <t xml:space="preserve">     再融资专项债券发行额</t>
  </si>
  <si>
    <t xml:space="preserve">     置换一般债券发行额</t>
  </si>
  <si>
    <t xml:space="preserve">     置换专项债券发行额</t>
  </si>
  <si>
    <t xml:space="preserve">     国际金融组织和外国政府贷款</t>
  </si>
  <si>
    <t>四、2019年地方政府债务还本决算数</t>
  </si>
  <si>
    <t xml:space="preserve">     一般债务</t>
  </si>
  <si>
    <t>五、2019年地方政府债务付息决算数</t>
  </si>
  <si>
    <t>六、2019年末地方政府债务余额决算数</t>
  </si>
  <si>
    <t>七、2019年地方政府债务限额</t>
  </si>
  <si>
    <t>注：本表由县级以上地方各级财政部门在同级人民代表大会常务委员会批准决算后二十日内公开，反映上一年度本地区、本级地方政府债务限额及余额决算数。</t>
  </si>
  <si>
    <t>DEBT_T_XXGK_ZQSY</t>
  </si>
  <si>
    <t>AD_CODE_GK#420203</t>
  </si>
  <si>
    <t>SET_YEAR#2019</t>
  </si>
  <si>
    <t>XM_CODE#</t>
  </si>
  <si>
    <t>XMLX_NAME#</t>
  </si>
  <si>
    <t>ZGBM_NAME#</t>
  </si>
  <si>
    <t>AG_NAME#</t>
  </si>
  <si>
    <t>ZWLB_NAME#</t>
  </si>
  <si>
    <t>ZQGM_AMT#</t>
  </si>
  <si>
    <t>FX_DATE#</t>
  </si>
  <si>
    <t>2019年地方政府债券使用情况表</t>
  </si>
  <si>
    <t>项目名称</t>
  </si>
  <si>
    <t>项目编号</t>
  </si>
  <si>
    <t>项目领域</t>
  </si>
  <si>
    <t>项目主管部门</t>
  </si>
  <si>
    <t>项目实施单位</t>
  </si>
  <si>
    <t>债券性质</t>
  </si>
  <si>
    <t>债券规模</t>
  </si>
  <si>
    <t>发行时间（年/月）</t>
  </si>
  <si>
    <t>河口镇生活污水收集处理工程</t>
  </si>
  <si>
    <t>P18420203-0006</t>
  </si>
  <si>
    <t>污染防治</t>
  </si>
  <si>
    <t>人民政府</t>
  </si>
  <si>
    <t>湖北西塞山工业园区管委会</t>
  </si>
  <si>
    <t>一般债券</t>
  </si>
  <si>
    <t>2019-07</t>
  </si>
  <si>
    <t>“厕所革命”建设项目</t>
  </si>
  <si>
    <t>P18420203-0007</t>
  </si>
  <si>
    <t>其他市政建设</t>
  </si>
  <si>
    <t>西塞山区城市管理执法局</t>
  </si>
  <si>
    <t>2018-07</t>
  </si>
  <si>
    <t>王家湾还建点棚户区改造项目</t>
  </si>
  <si>
    <t>P18420203-0009</t>
  </si>
  <si>
    <t>棚户区改造</t>
  </si>
  <si>
    <t>其他部门</t>
  </si>
  <si>
    <t>黄石玖都置业有限公司</t>
  </si>
  <si>
    <t>棚改专项债券</t>
  </si>
  <si>
    <t>2019-08</t>
  </si>
  <si>
    <t>西塞山区老城区二三级管网建设项目</t>
  </si>
  <si>
    <t>P16420203-0001</t>
  </si>
  <si>
    <t>建设</t>
  </si>
  <si>
    <t>黄石市西塞山区城乡建设管理局</t>
  </si>
  <si>
    <t>二龙路道路排水工程（一标段）工程施工合同</t>
  </si>
  <si>
    <t>P14420203-0001</t>
  </si>
  <si>
    <t>道路</t>
  </si>
  <si>
    <t>2019-03</t>
  </si>
  <si>
    <t>厕所革命</t>
  </si>
  <si>
    <t>P19420203-000201</t>
  </si>
  <si>
    <t>其他</t>
  </si>
  <si>
    <t>黄石市河口片区棚户区改造项目</t>
  </si>
  <si>
    <t>P16420203-0009</t>
  </si>
  <si>
    <t>黄石汇达资产经营有限公司</t>
  </si>
  <si>
    <t>黄石市西塞山区2019年长江两岸造林绿化</t>
  </si>
  <si>
    <t>P18420203-0001</t>
  </si>
  <si>
    <t>其他生态建设和环境保护</t>
  </si>
  <si>
    <t>林业</t>
  </si>
  <si>
    <t>黄石市西塞山区农业农村局</t>
  </si>
  <si>
    <t>注：本表反映上一年度新增地方政府债券资金使用情况，由县级以上地方各级财政部门在同级人民代表大会常务委员会批准决算后二十日内公开。</t>
  </si>
  <si>
    <t>2019年一般公共预算专项转移支付收入分项目决算明细表</t>
    <phoneticPr fontId="19" type="noConversion"/>
  </si>
  <si>
    <t>单位:万元</t>
    <phoneticPr fontId="19" type="noConversion"/>
  </si>
  <si>
    <t>西塞山区</t>
  </si>
  <si>
    <t>4912 </t>
    <phoneticPr fontId="19" type="noConversion"/>
  </si>
  <si>
    <t>  [201]一般公共服务</t>
  </si>
  <si>
    <t>国库改革奖励经费</t>
  </si>
  <si>
    <t>全省机构编制奖励基金</t>
  </si>
  <si>
    <t>纪检监察专项补助经费</t>
  </si>
  <si>
    <t>药品监管补助资金</t>
  </si>
  <si>
    <t>食品监管补助资金</t>
  </si>
  <si>
    <t>  [203]国防</t>
  </si>
  <si>
    <t>征兵工作经费</t>
  </si>
  <si>
    <t>  [206]科学技术</t>
  </si>
  <si>
    <t>  [207]文化体育与传媒</t>
  </si>
  <si>
    <t>  [208]社会保障和就业</t>
  </si>
  <si>
    <t>  [210]医疗卫生</t>
  </si>
  <si>
    <t>公共卫生服务</t>
  </si>
  <si>
    <t>  [211]环境保护</t>
  </si>
  <si>
    <t>长江经济带绿色发展专项（沿江城市黑臭水体整治工程项目）</t>
  </si>
  <si>
    <t>基建投资预算</t>
  </si>
  <si>
    <t>  [213]农林水事务</t>
  </si>
  <si>
    <t>农村综合改革</t>
  </si>
  <si>
    <t>  [220]国土资源气象等事务</t>
  </si>
  <si>
    <t>重点生态保护修复治理专项资金</t>
  </si>
  <si>
    <t>  [221]住房保障支出</t>
  </si>
  <si>
    <t>保障性安居工程</t>
  </si>
  <si>
    <t>  [222]粮油物资储备管理事务</t>
  </si>
  <si>
    <t>  [224]灾害防治及应急管理支出</t>
  </si>
  <si>
    <t>地质灾害监测及治理项目资金</t>
  </si>
  <si>
    <t>  [229]其他支出</t>
  </si>
  <si>
    <t>人防重点建设项目补助经费</t>
  </si>
  <si>
    <t>2019年政府性基金专项转移支付收入分项目明细表</t>
    <phoneticPr fontId="19" type="noConversion"/>
  </si>
  <si>
    <t>单位：万元</t>
    <phoneticPr fontId="19" type="noConversion"/>
  </si>
  <si>
    <t>533 </t>
  </si>
  <si>
    <t>0 </t>
  </si>
  <si>
    <t>国家电影事业发展专项资金省级补助资金</t>
  </si>
  <si>
    <t>大中型水库移民后期扶持</t>
  </si>
  <si>
    <t>287 </t>
  </si>
  <si>
    <t>中福在线彩票代销业务</t>
  </si>
  <si>
    <t>彩票公益金支持地方体育事业专项</t>
  </si>
  <si>
    <t>残疾人事业发展</t>
  </si>
  <si>
    <t>医疗救助</t>
  </si>
  <si>
    <t>1 </t>
  </si>
  <si>
    <t>红十字事业发展</t>
  </si>
  <si>
    <t>彩票公益金支持地方乡村学校少年宫</t>
  </si>
  <si>
    <t>民政一般性转移支付资金</t>
  </si>
  <si>
    <t>41 </t>
  </si>
  <si>
    <t>民政和优抚转移支付资金</t>
  </si>
  <si>
    <t>62 </t>
  </si>
  <si>
    <t>福利彩票公益金</t>
  </si>
  <si>
    <t>体育彩票公益金</t>
  </si>
  <si>
    <t>155 </t>
  </si>
  <si>
    <t>彩票公益金支持社会福利事业专项</t>
  </si>
  <si>
    <t>28 </t>
  </si>
  <si>
    <t>  [230]转移性支出</t>
  </si>
  <si>
    <t>246 </t>
  </si>
  <si>
    <t>场馆补助健身休闲</t>
  </si>
  <si>
    <t>6 </t>
  </si>
  <si>
    <t>后备力量</t>
  </si>
  <si>
    <t>群众体育</t>
  </si>
  <si>
    <t>240 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</si>
</sst>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
  </numFmts>
  <fonts count="24">
    <font>
      <sz val="11"/>
      <color theme="1"/>
      <name val="宋体"/>
      <charset val="134"/>
      <scheme val="minor"/>
    </font>
    <font>
      <sz val="11"/>
      <color indexed="8"/>
      <name val="宋体"/>
      <charset val="134"/>
      <scheme val="minor"/>
    </font>
    <font>
      <sz val="9"/>
      <name val="SimSun"/>
      <charset val="134"/>
    </font>
    <font>
      <b/>
      <sz val="15"/>
      <name val="SimSun"/>
      <charset val="134"/>
    </font>
    <font>
      <b/>
      <sz val="11"/>
      <name val="SimSun"/>
      <charset val="134"/>
    </font>
    <font>
      <sz val="11"/>
      <name val="SimSun"/>
      <charset val="134"/>
    </font>
    <font>
      <sz val="12"/>
      <name val="宋体"/>
      <charset val="134"/>
    </font>
    <font>
      <b/>
      <sz val="18"/>
      <name val="宋体"/>
      <charset val="134"/>
    </font>
    <font>
      <sz val="10"/>
      <name val="宋体"/>
      <charset val="134"/>
    </font>
    <font>
      <b/>
      <sz val="10"/>
      <name val="宋体"/>
      <charset val="134"/>
    </font>
    <font>
      <sz val="12"/>
      <name val="宋体"/>
      <charset val="134"/>
    </font>
    <font>
      <b/>
      <sz val="18"/>
      <name val="宋体"/>
      <charset val="134"/>
    </font>
    <font>
      <sz val="10"/>
      <name val="宋体"/>
      <charset val="134"/>
    </font>
    <font>
      <b/>
      <sz val="10"/>
      <name val="宋体"/>
      <charset val="134"/>
    </font>
    <font>
      <sz val="14"/>
      <color theme="1"/>
      <name val="黑体"/>
      <charset val="134"/>
    </font>
    <font>
      <sz val="16"/>
      <color theme="1"/>
      <name val="方正小标宋简体"/>
      <charset val="134"/>
    </font>
    <font>
      <sz val="14"/>
      <color theme="1"/>
      <name val="宋体"/>
      <charset val="134"/>
      <scheme val="major"/>
    </font>
    <font>
      <sz val="11"/>
      <color indexed="8"/>
      <name val="宋体"/>
      <charset val="134"/>
      <scheme val="minor"/>
    </font>
    <font>
      <sz val="11"/>
      <color theme="1"/>
      <name val="宋体"/>
      <family val="2"/>
      <scheme val="minor"/>
    </font>
    <font>
      <sz val="9"/>
      <name val="宋体"/>
      <family val="3"/>
      <charset val="134"/>
      <scheme val="minor"/>
    </font>
    <font>
      <sz val="12"/>
      <color rgb="FF333333"/>
      <name val="微软雅黑"/>
      <family val="2"/>
      <charset val="134"/>
    </font>
    <font>
      <sz val="11"/>
      <color rgb="FF333333"/>
      <name val="微软雅黑"/>
      <family val="2"/>
      <charset val="134"/>
    </font>
    <font>
      <sz val="11"/>
      <color theme="1"/>
      <name val="微软雅黑"/>
      <family val="2"/>
      <charset val="134"/>
    </font>
    <font>
      <sz val="21"/>
      <name val="微软雅黑"/>
      <family val="2"/>
      <charset val="134"/>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24"/>
        <bgColor indexed="64"/>
      </patternFill>
    </fill>
  </fills>
  <borders count="28">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medium">
        <color rgb="FF000000"/>
      </top>
      <bottom/>
      <diagonal/>
    </border>
    <border>
      <left style="thin">
        <color auto="1"/>
      </left>
      <right style="thin">
        <color auto="1"/>
      </right>
      <top style="thin">
        <color auto="1"/>
      </top>
      <bottom style="thin">
        <color auto="1"/>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medium">
        <color rgb="FF000000"/>
      </bottom>
      <diagonal/>
    </border>
    <border>
      <left/>
      <right/>
      <top/>
      <bottom style="medium">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medium">
        <color rgb="FF999999"/>
      </left>
      <right style="medium">
        <color rgb="FF999999"/>
      </right>
      <top style="medium">
        <color rgb="FF999999"/>
      </top>
      <bottom style="medium">
        <color rgb="FF999999"/>
      </bottom>
      <diagonal/>
    </border>
  </borders>
  <cellStyleXfs count="2">
    <xf numFmtId="0" fontId="0" fillId="0" borderId="0">
      <alignment vertical="center"/>
    </xf>
    <xf numFmtId="0" fontId="18" fillId="0" borderId="0"/>
  </cellStyleXfs>
  <cellXfs count="95">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righ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176" fontId="5" fillId="0" borderId="5" xfId="0" applyNumberFormat="1" applyFont="1" applyFill="1" applyBorder="1" applyAlignment="1">
      <alignment vertical="center" wrapText="1"/>
    </xf>
    <xf numFmtId="4" fontId="5" fillId="0" borderId="5" xfId="0" applyNumberFormat="1" applyFont="1" applyFill="1" applyBorder="1" applyAlignment="1">
      <alignment vertical="center" wrapText="1"/>
    </xf>
    <xf numFmtId="0" fontId="5" fillId="0" borderId="6"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Fill="1" applyBorder="1" applyAlignment="1">
      <alignment horizontal="left" vertical="center" wrapText="1"/>
    </xf>
    <xf numFmtId="4" fontId="5" fillId="0" borderId="7" xfId="0" applyNumberFormat="1" applyFont="1" applyFill="1" applyBorder="1" applyAlignment="1">
      <alignment horizontal="right" vertical="center" wrapText="1"/>
    </xf>
    <xf numFmtId="4" fontId="5" fillId="0" borderId="0" xfId="0" applyNumberFormat="1" applyFont="1" applyFill="1" applyBorder="1" applyAlignment="1">
      <alignment horizontal="right" vertical="center" wrapText="1"/>
    </xf>
    <xf numFmtId="0" fontId="5" fillId="0" borderId="8" xfId="0" applyFont="1" applyFill="1" applyBorder="1" applyAlignment="1">
      <alignment horizontal="left" vertical="center" wrapText="1"/>
    </xf>
    <xf numFmtId="4" fontId="5" fillId="0" borderId="9" xfId="0" applyNumberFormat="1" applyFont="1" applyFill="1" applyBorder="1" applyAlignment="1">
      <alignment horizontal="right" vertical="center" wrapText="1"/>
    </xf>
    <xf numFmtId="4" fontId="5" fillId="0" borderId="8" xfId="0" applyNumberFormat="1" applyFont="1" applyFill="1" applyBorder="1" applyAlignment="1">
      <alignment horizontal="right" vertical="center" wrapText="1"/>
    </xf>
    <xf numFmtId="0" fontId="5" fillId="0" borderId="10" xfId="0" applyFont="1" applyFill="1" applyBorder="1" applyAlignment="1">
      <alignment horizontal="left" vertical="center" wrapText="1"/>
    </xf>
    <xf numFmtId="4" fontId="5" fillId="0" borderId="10" xfId="0" applyNumberFormat="1" applyFont="1" applyFill="1" applyBorder="1" applyAlignment="1">
      <alignment horizontal="right" vertical="center" wrapText="1"/>
    </xf>
    <xf numFmtId="0" fontId="5" fillId="0" borderId="11" xfId="0" applyFont="1" applyFill="1" applyBorder="1" applyAlignment="1">
      <alignment horizontal="left" vertical="center" wrapText="1"/>
    </xf>
    <xf numFmtId="0" fontId="6" fillId="0" borderId="0" xfId="0" applyFont="1" applyFill="1" applyAlignment="1"/>
    <xf numFmtId="0" fontId="6" fillId="0" borderId="0" xfId="0" applyFont="1" applyFill="1" applyAlignment="1"/>
    <xf numFmtId="0" fontId="9" fillId="2" borderId="13" xfId="0" applyNumberFormat="1" applyFont="1" applyFill="1" applyBorder="1" applyAlignment="1" applyProtection="1">
      <alignment horizontal="center" vertical="center"/>
    </xf>
    <xf numFmtId="0" fontId="9" fillId="2" borderId="13" xfId="0"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vertical="center"/>
    </xf>
    <xf numFmtId="3" fontId="8" fillId="3" borderId="13" xfId="0" applyNumberFormat="1" applyFont="1" applyFill="1" applyBorder="1" applyAlignment="1" applyProtection="1">
      <alignment horizontal="right" vertical="center"/>
    </xf>
    <xf numFmtId="3" fontId="8" fillId="4" borderId="13" xfId="0" applyNumberFormat="1" applyFont="1" applyFill="1" applyBorder="1" applyAlignment="1" applyProtection="1">
      <alignment horizontal="right" vertical="center"/>
    </xf>
    <xf numFmtId="0" fontId="8" fillId="2" borderId="13" xfId="0" applyNumberFormat="1" applyFont="1" applyFill="1" applyBorder="1" applyAlignment="1" applyProtection="1">
      <alignment vertical="center"/>
    </xf>
    <xf numFmtId="0" fontId="10" fillId="0" borderId="0" xfId="0" applyFont="1" applyFill="1" applyAlignment="1"/>
    <xf numFmtId="0" fontId="13" fillId="2" borderId="13" xfId="0" applyNumberFormat="1" applyFont="1" applyFill="1" applyBorder="1" applyAlignment="1" applyProtection="1">
      <alignment horizontal="center" vertical="center"/>
    </xf>
    <xf numFmtId="0" fontId="12" fillId="2" borderId="13" xfId="0" applyNumberFormat="1" applyFont="1" applyFill="1" applyBorder="1" applyAlignment="1" applyProtection="1">
      <alignment vertical="center"/>
    </xf>
    <xf numFmtId="3" fontId="12" fillId="3" borderId="13" xfId="0" applyNumberFormat="1" applyFont="1" applyFill="1" applyBorder="1" applyAlignment="1" applyProtection="1">
      <alignment horizontal="right" vertical="center"/>
    </xf>
    <xf numFmtId="3" fontId="12" fillId="4" borderId="13" xfId="0" applyNumberFormat="1" applyFont="1" applyFill="1" applyBorder="1" applyAlignment="1" applyProtection="1">
      <alignment horizontal="right" vertical="center"/>
    </xf>
    <xf numFmtId="3" fontId="12" fillId="5" borderId="13" xfId="0" applyNumberFormat="1" applyFont="1" applyFill="1" applyBorder="1" applyAlignment="1" applyProtection="1">
      <alignment horizontal="right" vertical="center"/>
    </xf>
    <xf numFmtId="0" fontId="12" fillId="2" borderId="13" xfId="0" applyNumberFormat="1" applyFont="1" applyFill="1" applyBorder="1" applyAlignment="1" applyProtection="1">
      <alignment horizontal="right" vertical="center"/>
    </xf>
    <xf numFmtId="0" fontId="14" fillId="0" borderId="0" xfId="0" applyFont="1">
      <alignment vertical="center"/>
    </xf>
    <xf numFmtId="0" fontId="0" fillId="0" borderId="0" xfId="0" applyAlignment="1">
      <alignment horizontal="center" vertical="center"/>
    </xf>
    <xf numFmtId="0" fontId="14" fillId="0" borderId="13" xfId="0" applyFont="1" applyBorder="1" applyAlignment="1">
      <alignment horizontal="center" vertical="center"/>
    </xf>
    <xf numFmtId="0" fontId="0" fillId="0" borderId="13" xfId="0" applyBorder="1" applyAlignment="1">
      <alignment horizontal="center" vertical="center"/>
    </xf>
    <xf numFmtId="0" fontId="16" fillId="0" borderId="13" xfId="0" applyFont="1" applyBorder="1" applyAlignment="1">
      <alignment horizontal="center" vertical="center"/>
    </xf>
    <xf numFmtId="0" fontId="17"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righ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10" xfId="0" applyFont="1" applyFill="1" applyBorder="1" applyAlignment="1">
      <alignment vertical="center" wrapText="1"/>
    </xf>
    <xf numFmtId="4" fontId="5" fillId="0" borderId="10" xfId="0" applyNumberFormat="1" applyFont="1" applyFill="1" applyBorder="1" applyAlignment="1">
      <alignment vertical="center" wrapText="1"/>
    </xf>
    <xf numFmtId="4" fontId="5" fillId="0" borderId="0" xfId="0" applyNumberFormat="1" applyFont="1" applyFill="1" applyBorder="1" applyAlignment="1">
      <alignment vertical="center" wrapText="1"/>
    </xf>
    <xf numFmtId="0" fontId="5" fillId="0" borderId="16" xfId="0" applyFont="1" applyFill="1" applyBorder="1" applyAlignment="1">
      <alignment vertical="center" wrapText="1"/>
    </xf>
    <xf numFmtId="4" fontId="5" fillId="0" borderId="16" xfId="0" applyNumberFormat="1" applyFont="1" applyFill="1" applyBorder="1" applyAlignment="1">
      <alignment vertical="center" wrapText="1"/>
    </xf>
    <xf numFmtId="4" fontId="5" fillId="0" borderId="17" xfId="0" applyNumberFormat="1" applyFont="1" applyFill="1" applyBorder="1" applyAlignment="1">
      <alignment vertical="center" wrapText="1"/>
    </xf>
    <xf numFmtId="0" fontId="10" fillId="2" borderId="0" xfId="0" applyFont="1" applyFill="1" applyAlignment="1">
      <alignment wrapText="1"/>
    </xf>
    <xf numFmtId="0" fontId="13" fillId="2" borderId="20" xfId="0" applyNumberFormat="1" applyFont="1" applyFill="1" applyBorder="1" applyAlignment="1" applyProtection="1">
      <alignment horizontal="center" vertical="center" wrapText="1"/>
    </xf>
    <xf numFmtId="0" fontId="12" fillId="2" borderId="13" xfId="0" applyNumberFormat="1" applyFont="1" applyFill="1" applyBorder="1" applyAlignment="1" applyProtection="1">
      <alignment horizontal="left" vertical="center"/>
    </xf>
    <xf numFmtId="0" fontId="12" fillId="0" borderId="0" xfId="0" applyFont="1" applyFill="1" applyAlignment="1">
      <alignment vertical="center"/>
    </xf>
    <xf numFmtId="0" fontId="12" fillId="0" borderId="0" xfId="0" applyFont="1" applyFill="1" applyAlignment="1">
      <alignment horizontal="right" vertical="center"/>
    </xf>
    <xf numFmtId="0" fontId="13" fillId="2" borderId="13" xfId="0" applyNumberFormat="1" applyFont="1" applyFill="1" applyBorder="1" applyAlignment="1" applyProtection="1">
      <alignment horizontal="left" vertical="center"/>
    </xf>
    <xf numFmtId="0" fontId="13" fillId="2" borderId="13" xfId="0" applyNumberFormat="1" applyFont="1" applyFill="1" applyBorder="1" applyAlignment="1" applyProtection="1">
      <alignment vertical="center"/>
    </xf>
    <xf numFmtId="3" fontId="8" fillId="5" borderId="13" xfId="0" applyNumberFormat="1" applyFont="1" applyFill="1" applyBorder="1" applyAlignment="1" applyProtection="1">
      <alignment horizontal="right" vertical="center"/>
    </xf>
    <xf numFmtId="3" fontId="8" fillId="2" borderId="13" xfId="0" applyNumberFormat="1" applyFont="1" applyFill="1" applyBorder="1" applyAlignment="1" applyProtection="1">
      <alignment horizontal="right" vertical="center"/>
    </xf>
    <xf numFmtId="0" fontId="10" fillId="0" borderId="0" xfId="0" applyFont="1" applyFill="1" applyAlignment="1">
      <alignment wrapText="1"/>
    </xf>
    <xf numFmtId="0" fontId="13" fillId="2" borderId="22" xfId="0" applyNumberFormat="1" applyFont="1" applyFill="1" applyBorder="1" applyAlignment="1" applyProtection="1">
      <alignment horizontal="center" vertical="center" wrapText="1"/>
    </xf>
    <xf numFmtId="0" fontId="13" fillId="2" borderId="23" xfId="0" applyNumberFormat="1" applyFont="1" applyFill="1" applyBorder="1" applyAlignment="1" applyProtection="1">
      <alignment horizontal="center" vertical="center" wrapText="1"/>
    </xf>
    <xf numFmtId="0" fontId="13" fillId="2" borderId="24" xfId="0" applyNumberFormat="1" applyFont="1" applyFill="1" applyBorder="1" applyAlignment="1" applyProtection="1">
      <alignment horizontal="center" vertical="center" wrapText="1"/>
    </xf>
    <xf numFmtId="0" fontId="13" fillId="2" borderId="0" xfId="0" applyNumberFormat="1" applyFont="1" applyFill="1" applyAlignment="1" applyProtection="1">
      <alignment horizontal="center" vertical="center" wrapText="1"/>
    </xf>
    <xf numFmtId="0" fontId="13" fillId="2" borderId="26" xfId="0" applyNumberFormat="1" applyFont="1" applyFill="1" applyBorder="1" applyAlignment="1" applyProtection="1">
      <alignment horizontal="center" vertical="center" wrapText="1"/>
    </xf>
    <xf numFmtId="0" fontId="18" fillId="0" borderId="0" xfId="1"/>
    <xf numFmtId="0" fontId="20" fillId="0" borderId="0" xfId="1" applyFont="1" applyAlignment="1">
      <alignment horizontal="left" vertical="center"/>
    </xf>
    <xf numFmtId="0" fontId="18" fillId="0" borderId="0" xfId="1" applyAlignment="1">
      <alignment horizontal="center"/>
    </xf>
    <xf numFmtId="0" fontId="21" fillId="0" borderId="27" xfId="1" applyFont="1" applyBorder="1" applyAlignment="1">
      <alignment vertical="center" wrapText="1"/>
    </xf>
    <xf numFmtId="0" fontId="21" fillId="0" borderId="27" xfId="1" applyFont="1" applyBorder="1" applyAlignment="1">
      <alignment horizontal="center" vertical="center" wrapText="1"/>
    </xf>
    <xf numFmtId="0" fontId="21" fillId="0" borderId="27" xfId="1" applyNumberFormat="1" applyFont="1" applyBorder="1" applyAlignment="1">
      <alignment horizontal="right" vertical="center" wrapText="1"/>
    </xf>
    <xf numFmtId="0" fontId="18" fillId="0" borderId="0" xfId="1" applyNumberFormat="1"/>
    <xf numFmtId="0" fontId="22" fillId="0" borderId="0" xfId="1" applyFont="1"/>
    <xf numFmtId="0" fontId="21" fillId="0" borderId="27" xfId="1" applyFont="1" applyBorder="1" applyAlignment="1">
      <alignment horizontal="right" vertical="center" wrapText="1"/>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right" vertical="center"/>
    </xf>
    <xf numFmtId="0" fontId="13" fillId="2" borderId="13" xfId="0" applyNumberFormat="1" applyFont="1" applyFill="1" applyBorder="1" applyAlignment="1" applyProtection="1">
      <alignment horizontal="center" vertical="center" wrapText="1"/>
    </xf>
    <xf numFmtId="0" fontId="13" fillId="2" borderId="20" xfId="0" applyNumberFormat="1" applyFont="1" applyFill="1" applyBorder="1" applyAlignment="1" applyProtection="1">
      <alignment horizontal="center" vertical="center" wrapText="1"/>
    </xf>
    <xf numFmtId="0" fontId="13" fillId="2" borderId="21" xfId="0" applyNumberFormat="1" applyFont="1" applyFill="1" applyBorder="1" applyAlignment="1" applyProtection="1">
      <alignment horizontal="center" vertical="center" wrapText="1"/>
    </xf>
    <xf numFmtId="0" fontId="13" fillId="2" borderId="25"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xf>
    <xf numFmtId="0" fontId="8" fillId="0" borderId="0" xfId="0" applyNumberFormat="1" applyFont="1" applyFill="1" applyAlignment="1" applyProtection="1">
      <alignment horizontal="right" vertical="center"/>
    </xf>
    <xf numFmtId="0" fontId="3" fillId="0" borderId="0" xfId="0" applyFont="1" applyFill="1" applyBorder="1" applyAlignment="1">
      <alignment horizontal="center" vertical="center" wrapText="1"/>
    </xf>
    <xf numFmtId="0" fontId="13" fillId="2" borderId="19"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right" vertical="center"/>
    </xf>
    <xf numFmtId="0" fontId="15" fillId="0" borderId="0" xfId="0" applyFont="1" applyBorder="1" applyAlignment="1">
      <alignment horizontal="center" vertical="center"/>
    </xf>
    <xf numFmtId="0" fontId="0" fillId="0" borderId="0" xfId="0" applyBorder="1" applyAlignment="1">
      <alignment horizontal="right" vertical="center"/>
    </xf>
    <xf numFmtId="0" fontId="2" fillId="0" borderId="12" xfId="0" applyFont="1" applyFill="1" applyBorder="1" applyAlignment="1">
      <alignment vertical="center" wrapText="1"/>
    </xf>
    <xf numFmtId="0" fontId="2" fillId="0" borderId="0" xfId="0" applyFont="1" applyFill="1" applyBorder="1" applyAlignment="1">
      <alignment horizontal="right" vertical="center" wrapText="1"/>
    </xf>
    <xf numFmtId="0" fontId="2" fillId="0" borderId="0" xfId="0" applyFont="1" applyFill="1" applyBorder="1" applyAlignment="1">
      <alignment vertical="center" wrapText="1"/>
    </xf>
    <xf numFmtId="0" fontId="23" fillId="0" borderId="0" xfId="1" applyFont="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12289;&#24635;&#39044;&#31639;&#20250;&#35745;12-21\16.&#24635;&#20915;&#31639;\&#23450;&#31295;&#25968;&#25454;\2019&#24180;&#24635;&#20915;&#31639;&#65288;&#23450;&#312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refreshError="1"/>
      <sheetData sheetId="1" refreshError="1"/>
      <sheetData sheetId="2" refreshError="1"/>
      <sheetData sheetId="3" refreshError="1">
        <row r="5">
          <cell r="C5">
            <v>64071</v>
          </cell>
        </row>
      </sheetData>
      <sheetData sheetId="4" refreshError="1">
        <row r="5">
          <cell r="C5">
            <v>138235</v>
          </cell>
        </row>
      </sheetData>
      <sheetData sheetId="5" refreshError="1"/>
      <sheetData sheetId="6" refreshError="1"/>
      <sheetData sheetId="7" refreshError="1"/>
      <sheetData sheetId="8" refreshError="1"/>
      <sheetData sheetId="9" refreshError="1"/>
      <sheetData sheetId="10" refreshError="1"/>
      <sheetData sheetId="11" refreshError="1">
        <row r="7">
          <cell r="C7">
            <v>0</v>
          </cell>
        </row>
        <row r="10">
          <cell r="C10">
            <v>0</v>
          </cell>
        </row>
        <row r="11">
          <cell r="C11">
            <v>0</v>
          </cell>
        </row>
        <row r="12">
          <cell r="C12">
            <v>0</v>
          </cell>
        </row>
        <row r="13">
          <cell r="C13">
            <v>0</v>
          </cell>
        </row>
        <row r="14">
          <cell r="C14">
            <v>0</v>
          </cell>
        </row>
        <row r="15">
          <cell r="C15">
            <v>0</v>
          </cell>
        </row>
        <row r="16">
          <cell r="C16">
            <v>0</v>
          </cell>
        </row>
        <row r="17">
          <cell r="C17">
            <v>0</v>
          </cell>
        </row>
        <row r="18">
          <cell r="C18">
            <v>38333</v>
          </cell>
        </row>
        <row r="24">
          <cell r="C24">
            <v>0</v>
          </cell>
        </row>
        <row r="25">
          <cell r="C25">
            <v>0</v>
          </cell>
        </row>
        <row r="28">
          <cell r="C28">
            <v>0</v>
          </cell>
        </row>
        <row r="29">
          <cell r="C29">
            <v>0</v>
          </cell>
        </row>
        <row r="30">
          <cell r="C30">
            <v>0</v>
          </cell>
        </row>
        <row r="31">
          <cell r="C31">
            <v>0</v>
          </cell>
        </row>
        <row r="34">
          <cell r="C34">
            <v>0</v>
          </cell>
        </row>
        <row r="35">
          <cell r="C35">
            <v>0</v>
          </cell>
        </row>
        <row r="36">
          <cell r="C36">
            <v>0</v>
          </cell>
        </row>
        <row r="40">
          <cell r="C40">
            <v>0</v>
          </cell>
        </row>
        <row r="41">
          <cell r="C41">
            <v>0</v>
          </cell>
        </row>
        <row r="42">
          <cell r="C42">
            <v>0</v>
          </cell>
        </row>
        <row r="43">
          <cell r="C43">
            <v>0</v>
          </cell>
        </row>
        <row r="44">
          <cell r="C44">
            <v>0</v>
          </cell>
        </row>
        <row r="47">
          <cell r="C47">
            <v>0</v>
          </cell>
        </row>
        <row r="48">
          <cell r="C48">
            <v>0</v>
          </cell>
        </row>
        <row r="58">
          <cell r="C58">
            <v>0</v>
          </cell>
        </row>
        <row r="59">
          <cell r="C59">
            <v>0</v>
          </cell>
        </row>
        <row r="60">
          <cell r="C60">
            <v>0</v>
          </cell>
        </row>
        <row r="61">
          <cell r="C61">
            <v>0</v>
          </cell>
        </row>
        <row r="65">
          <cell r="C65">
            <v>0</v>
          </cell>
        </row>
        <row r="66">
          <cell r="C66">
            <v>0</v>
          </cell>
        </row>
        <row r="67">
          <cell r="C67">
            <v>0</v>
          </cell>
        </row>
        <row r="68">
          <cell r="C68">
            <v>0</v>
          </cell>
        </row>
        <row r="69">
          <cell r="C69">
            <v>0</v>
          </cell>
        </row>
        <row r="70">
          <cell r="C70">
            <v>0</v>
          </cell>
        </row>
        <row r="71">
          <cell r="C71">
            <v>0</v>
          </cell>
        </row>
        <row r="74">
          <cell r="C74">
            <v>0</v>
          </cell>
        </row>
      </sheetData>
      <sheetData sheetId="12" refreshError="1">
        <row r="7">
          <cell r="C7">
            <v>0</v>
          </cell>
        </row>
        <row r="15">
          <cell r="C15">
            <v>0</v>
          </cell>
        </row>
        <row r="20">
          <cell r="C20">
            <v>0</v>
          </cell>
        </row>
        <row r="26">
          <cell r="C26">
            <v>0</v>
          </cell>
        </row>
        <row r="30">
          <cell r="C30">
            <v>0</v>
          </cell>
        </row>
        <row r="34">
          <cell r="C34">
            <v>0</v>
          </cell>
        </row>
        <row r="38">
          <cell r="C38">
            <v>0</v>
          </cell>
        </row>
        <row r="42">
          <cell r="C42">
            <v>0</v>
          </cell>
        </row>
        <row r="47">
          <cell r="C47">
            <v>0</v>
          </cell>
        </row>
        <row r="53">
          <cell r="C53">
            <v>41238</v>
          </cell>
        </row>
        <row r="66">
          <cell r="C66">
            <v>0</v>
          </cell>
        </row>
        <row r="70">
          <cell r="C70">
            <v>0</v>
          </cell>
        </row>
        <row r="71">
          <cell r="C71">
            <v>0</v>
          </cell>
        </row>
        <row r="77">
          <cell r="C77">
            <v>0</v>
          </cell>
        </row>
        <row r="81">
          <cell r="C81">
            <v>0</v>
          </cell>
        </row>
        <row r="85">
          <cell r="C85">
            <v>12000</v>
          </cell>
        </row>
        <row r="89">
          <cell r="C89">
            <v>0</v>
          </cell>
        </row>
        <row r="95">
          <cell r="C95">
            <v>0</v>
          </cell>
        </row>
        <row r="99">
          <cell r="C99">
            <v>0</v>
          </cell>
        </row>
        <row r="104">
          <cell r="C104">
            <v>0</v>
          </cell>
        </row>
        <row r="109">
          <cell r="C109">
            <v>0</v>
          </cell>
        </row>
        <row r="114">
          <cell r="C114">
            <v>0</v>
          </cell>
        </row>
        <row r="117">
          <cell r="C117">
            <v>0</v>
          </cell>
        </row>
        <row r="123">
          <cell r="C123">
            <v>0</v>
          </cell>
        </row>
        <row r="128">
          <cell r="C128">
            <v>0</v>
          </cell>
        </row>
        <row r="133">
          <cell r="C133">
            <v>0</v>
          </cell>
        </row>
        <row r="138">
          <cell r="C138">
            <v>0</v>
          </cell>
        </row>
        <row r="147">
          <cell r="C147">
            <v>0</v>
          </cell>
        </row>
        <row r="154">
          <cell r="C154">
            <v>0</v>
          </cell>
        </row>
        <row r="163">
          <cell r="C163">
            <v>0</v>
          </cell>
        </row>
        <row r="166">
          <cell r="C166">
            <v>0</v>
          </cell>
        </row>
        <row r="169">
          <cell r="C169">
            <v>0</v>
          </cell>
        </row>
        <row r="170">
          <cell r="C170">
            <v>0</v>
          </cell>
        </row>
        <row r="175">
          <cell r="C175">
            <v>0</v>
          </cell>
        </row>
        <row r="181">
          <cell r="C181">
            <v>0</v>
          </cell>
        </row>
        <row r="182">
          <cell r="C182">
            <v>0</v>
          </cell>
        </row>
        <row r="184">
          <cell r="C184">
            <v>0</v>
          </cell>
        </row>
        <row r="188">
          <cell r="C188">
            <v>0</v>
          </cell>
        </row>
        <row r="197">
          <cell r="C197">
            <v>362</v>
          </cell>
        </row>
        <row r="211">
          <cell r="C211">
            <v>0</v>
          </cell>
        </row>
        <row r="212">
          <cell r="C212">
            <v>0</v>
          </cell>
        </row>
        <row r="213">
          <cell r="C213">
            <v>0</v>
          </cell>
        </row>
        <row r="214">
          <cell r="C214">
            <v>95</v>
          </cell>
        </row>
        <row r="215">
          <cell r="C215">
            <v>0</v>
          </cell>
        </row>
        <row r="216">
          <cell r="C216">
            <v>0</v>
          </cell>
        </row>
        <row r="217">
          <cell r="C217">
            <v>0</v>
          </cell>
        </row>
        <row r="218">
          <cell r="C218">
            <v>0</v>
          </cell>
        </row>
        <row r="219">
          <cell r="C219">
            <v>0</v>
          </cell>
        </row>
        <row r="220">
          <cell r="C220">
            <v>0</v>
          </cell>
        </row>
        <row r="221">
          <cell r="C221">
            <v>0</v>
          </cell>
        </row>
        <row r="222">
          <cell r="C222">
            <v>0</v>
          </cell>
        </row>
        <row r="223">
          <cell r="C223">
            <v>0</v>
          </cell>
        </row>
        <row r="224">
          <cell r="C224">
            <v>0</v>
          </cell>
        </row>
        <row r="225">
          <cell r="C225">
            <v>0</v>
          </cell>
        </row>
        <row r="226">
          <cell r="C226">
            <v>0</v>
          </cell>
        </row>
        <row r="227">
          <cell r="C227">
            <v>0</v>
          </cell>
        </row>
        <row r="230">
          <cell r="C230">
            <v>0</v>
          </cell>
        </row>
        <row r="231">
          <cell r="C231">
            <v>0</v>
          </cell>
        </row>
        <row r="232">
          <cell r="C232">
            <v>0</v>
          </cell>
        </row>
        <row r="233">
          <cell r="C233">
            <v>0</v>
          </cell>
        </row>
        <row r="234">
          <cell r="C234">
            <v>0</v>
          </cell>
        </row>
        <row r="235">
          <cell r="C235">
            <v>0</v>
          </cell>
        </row>
        <row r="236">
          <cell r="C236">
            <v>0</v>
          </cell>
        </row>
        <row r="237">
          <cell r="C237">
            <v>0</v>
          </cell>
        </row>
        <row r="238">
          <cell r="C238">
            <v>0</v>
          </cell>
        </row>
        <row r="239">
          <cell r="C239">
            <v>0</v>
          </cell>
        </row>
        <row r="240">
          <cell r="C240">
            <v>0</v>
          </cell>
        </row>
        <row r="241">
          <cell r="C241">
            <v>0</v>
          </cell>
        </row>
        <row r="242">
          <cell r="C242">
            <v>0</v>
          </cell>
        </row>
        <row r="243">
          <cell r="C243">
            <v>0</v>
          </cell>
        </row>
        <row r="244">
          <cell r="C244">
            <v>12</v>
          </cell>
        </row>
        <row r="245">
          <cell r="C245">
            <v>0</v>
          </cell>
        </row>
        <row r="246">
          <cell r="C246">
            <v>0</v>
          </cell>
        </row>
      </sheetData>
      <sheetData sheetId="13" refreshError="1"/>
      <sheetData sheetId="14" refreshError="1"/>
      <sheetData sheetId="15" refreshError="1"/>
      <sheetData sheetId="16" refreshError="1"/>
      <sheetData sheetId="17" refreshError="1"/>
      <sheetData sheetId="18" refreshError="1">
        <row r="5">
          <cell r="E5">
            <v>0</v>
          </cell>
          <cell r="J5">
            <v>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1"/>
  <sheetViews>
    <sheetView workbookViewId="0">
      <selection activeCell="G9" sqref="G9"/>
    </sheetView>
  </sheetViews>
  <sheetFormatPr defaultColWidth="10.125" defaultRowHeight="14.25"/>
  <cols>
    <col min="1" max="1" width="10.5" style="31" customWidth="1"/>
    <col min="2" max="2" width="65.5" style="31" customWidth="1"/>
    <col min="3" max="3" width="25" style="31" customWidth="1"/>
    <col min="4" max="16384" width="10.125" style="31"/>
  </cols>
  <sheetData>
    <row r="1" spans="1:3" ht="33.950000000000003" customHeight="1">
      <c r="A1" s="78" t="s">
        <v>0</v>
      </c>
      <c r="B1" s="78"/>
      <c r="C1" s="78"/>
    </row>
    <row r="2" spans="1:3" ht="17.100000000000001" customHeight="1">
      <c r="A2" s="79"/>
      <c r="B2" s="79"/>
      <c r="C2" s="79"/>
    </row>
    <row r="3" spans="1:3" ht="17.100000000000001" customHeight="1">
      <c r="A3" s="79" t="s">
        <v>1</v>
      </c>
      <c r="B3" s="79"/>
      <c r="C3" s="79"/>
    </row>
    <row r="4" spans="1:3" ht="17.100000000000001" customHeight="1">
      <c r="A4" s="32" t="s">
        <v>2</v>
      </c>
      <c r="B4" s="32" t="s">
        <v>3</v>
      </c>
      <c r="C4" s="32" t="s">
        <v>4</v>
      </c>
    </row>
    <row r="5" spans="1:3" ht="17.100000000000001" customHeight="1">
      <c r="A5" s="56"/>
      <c r="B5" s="32" t="s">
        <v>5</v>
      </c>
      <c r="C5" s="34">
        <f>SUM(C6,C357)</f>
        <v>64071</v>
      </c>
    </row>
    <row r="6" spans="1:3" ht="17.100000000000001" customHeight="1">
      <c r="A6" s="56">
        <v>101</v>
      </c>
      <c r="B6" s="59" t="s">
        <v>6</v>
      </c>
      <c r="C6" s="34">
        <f>C7+C55+C75+C198+C263+C271+C276+C290+C299+C305+C314+C323+C326+C329+C332+C343+C347+C350+C353+C356</f>
        <v>55553</v>
      </c>
    </row>
    <row r="7" spans="1:3" ht="17.100000000000001" customHeight="1">
      <c r="A7" s="56">
        <v>10101</v>
      </c>
      <c r="B7" s="59" t="s">
        <v>7</v>
      </c>
      <c r="C7" s="34">
        <f>SUM(C8,C35,C39,C42,C52)</f>
        <v>25897</v>
      </c>
    </row>
    <row r="8" spans="1:3" ht="17.100000000000001" customHeight="1">
      <c r="A8" s="56">
        <v>1010101</v>
      </c>
      <c r="B8" s="59" t="s">
        <v>8</v>
      </c>
      <c r="C8" s="34">
        <f>SUM(C9:C34)</f>
        <v>16849</v>
      </c>
    </row>
    <row r="9" spans="1:3" ht="17.100000000000001" customHeight="1">
      <c r="A9" s="56">
        <v>101010101</v>
      </c>
      <c r="B9" s="56" t="s">
        <v>9</v>
      </c>
      <c r="C9" s="36">
        <v>3718</v>
      </c>
    </row>
    <row r="10" spans="1:3" ht="17.100000000000001" customHeight="1">
      <c r="A10" s="56">
        <v>101010102</v>
      </c>
      <c r="B10" s="56" t="s">
        <v>10</v>
      </c>
      <c r="C10" s="36">
        <v>22</v>
      </c>
    </row>
    <row r="11" spans="1:3" ht="17.100000000000001" customHeight="1">
      <c r="A11" s="56">
        <v>101010103</v>
      </c>
      <c r="B11" s="56" t="s">
        <v>11</v>
      </c>
      <c r="C11" s="36">
        <v>11792</v>
      </c>
    </row>
    <row r="12" spans="1:3" ht="17.100000000000001" customHeight="1">
      <c r="A12" s="56">
        <v>101010104</v>
      </c>
      <c r="B12" s="56" t="s">
        <v>12</v>
      </c>
      <c r="C12" s="36">
        <v>0</v>
      </c>
    </row>
    <row r="13" spans="1:3" ht="17.100000000000001" customHeight="1">
      <c r="A13" s="56">
        <v>101010105</v>
      </c>
      <c r="B13" s="56" t="s">
        <v>13</v>
      </c>
      <c r="C13" s="36">
        <v>526</v>
      </c>
    </row>
    <row r="14" spans="1:3" ht="17.100000000000001" customHeight="1">
      <c r="A14" s="56">
        <v>101010106</v>
      </c>
      <c r="B14" s="56" t="s">
        <v>14</v>
      </c>
      <c r="C14" s="36">
        <v>688</v>
      </c>
    </row>
    <row r="15" spans="1:3" ht="17.100000000000001" customHeight="1">
      <c r="A15" s="56">
        <v>101010119</v>
      </c>
      <c r="B15" s="56" t="s">
        <v>15</v>
      </c>
      <c r="C15" s="36">
        <v>233</v>
      </c>
    </row>
    <row r="16" spans="1:3" ht="17.100000000000001" customHeight="1">
      <c r="A16" s="56">
        <v>101010120</v>
      </c>
      <c r="B16" s="56" t="s">
        <v>16</v>
      </c>
      <c r="C16" s="36">
        <v>55</v>
      </c>
    </row>
    <row r="17" spans="1:3" ht="17.100000000000001" customHeight="1">
      <c r="A17" s="56">
        <v>101010121</v>
      </c>
      <c r="B17" s="56" t="s">
        <v>17</v>
      </c>
      <c r="C17" s="36">
        <v>0</v>
      </c>
    </row>
    <row r="18" spans="1:3" ht="17.100000000000001" customHeight="1">
      <c r="A18" s="56">
        <v>101010122</v>
      </c>
      <c r="B18" s="56" t="s">
        <v>18</v>
      </c>
      <c r="C18" s="36">
        <v>0</v>
      </c>
    </row>
    <row r="19" spans="1:3" ht="17.100000000000001" customHeight="1">
      <c r="A19" s="56">
        <v>101010125</v>
      </c>
      <c r="B19" s="56" t="s">
        <v>19</v>
      </c>
      <c r="C19" s="36">
        <v>0</v>
      </c>
    </row>
    <row r="20" spans="1:3" ht="17.100000000000001" customHeight="1">
      <c r="A20" s="56">
        <v>101010127</v>
      </c>
      <c r="B20" s="56" t="s">
        <v>20</v>
      </c>
      <c r="C20" s="36">
        <v>0</v>
      </c>
    </row>
    <row r="21" spans="1:3" ht="17.100000000000001" customHeight="1">
      <c r="A21" s="56">
        <v>101010129</v>
      </c>
      <c r="B21" s="56" t="s">
        <v>21</v>
      </c>
      <c r="C21" s="36">
        <v>-174</v>
      </c>
    </row>
    <row r="22" spans="1:3" ht="17.100000000000001" customHeight="1">
      <c r="A22" s="56">
        <v>101010130</v>
      </c>
      <c r="B22" s="56" t="s">
        <v>22</v>
      </c>
      <c r="C22" s="36">
        <v>0</v>
      </c>
    </row>
    <row r="23" spans="1:3" ht="17.100000000000001" customHeight="1">
      <c r="A23" s="56">
        <v>101010131</v>
      </c>
      <c r="B23" s="56" t="s">
        <v>23</v>
      </c>
      <c r="C23" s="36">
        <v>0</v>
      </c>
    </row>
    <row r="24" spans="1:3" ht="17.100000000000001" customHeight="1">
      <c r="A24" s="56">
        <v>101010132</v>
      </c>
      <c r="B24" s="56" t="s">
        <v>24</v>
      </c>
      <c r="C24" s="36">
        <v>0</v>
      </c>
    </row>
    <row r="25" spans="1:3" ht="17.100000000000001" customHeight="1">
      <c r="A25" s="56">
        <v>101010133</v>
      </c>
      <c r="B25" s="56" t="s">
        <v>25</v>
      </c>
      <c r="C25" s="36">
        <v>0</v>
      </c>
    </row>
    <row r="26" spans="1:3" ht="17.100000000000001" customHeight="1">
      <c r="A26" s="56">
        <v>101010134</v>
      </c>
      <c r="B26" s="56" t="s">
        <v>26</v>
      </c>
      <c r="C26" s="36">
        <v>0</v>
      </c>
    </row>
    <row r="27" spans="1:3" ht="17.100000000000001" customHeight="1">
      <c r="A27" s="56">
        <v>101010135</v>
      </c>
      <c r="B27" s="56" t="s">
        <v>27</v>
      </c>
      <c r="C27" s="36">
        <v>0</v>
      </c>
    </row>
    <row r="28" spans="1:3" ht="17.100000000000001" customHeight="1">
      <c r="A28" s="56">
        <v>101010136</v>
      </c>
      <c r="B28" s="56" t="s">
        <v>28</v>
      </c>
      <c r="C28" s="36">
        <v>0</v>
      </c>
    </row>
    <row r="29" spans="1:3" ht="17.100000000000001" customHeight="1">
      <c r="A29" s="56">
        <v>101010137</v>
      </c>
      <c r="B29" s="56" t="s">
        <v>29</v>
      </c>
      <c r="C29" s="36">
        <v>0</v>
      </c>
    </row>
    <row r="30" spans="1:3" ht="17.100000000000001" customHeight="1">
      <c r="A30" s="56">
        <v>101010138</v>
      </c>
      <c r="B30" s="56" t="s">
        <v>30</v>
      </c>
      <c r="C30" s="36">
        <v>0</v>
      </c>
    </row>
    <row r="31" spans="1:3" ht="17.100000000000001" customHeight="1">
      <c r="A31" s="56">
        <v>101010150</v>
      </c>
      <c r="B31" s="56" t="s">
        <v>31</v>
      </c>
      <c r="C31" s="36">
        <v>-11</v>
      </c>
    </row>
    <row r="32" spans="1:3" ht="17.100000000000001" customHeight="1">
      <c r="A32" s="56">
        <v>101010151</v>
      </c>
      <c r="B32" s="56" t="s">
        <v>32</v>
      </c>
      <c r="C32" s="36">
        <v>0</v>
      </c>
    </row>
    <row r="33" spans="1:3" ht="17.100000000000001" customHeight="1">
      <c r="A33" s="56">
        <v>101010152</v>
      </c>
      <c r="B33" s="56" t="s">
        <v>33</v>
      </c>
      <c r="C33" s="36">
        <v>0</v>
      </c>
    </row>
    <row r="34" spans="1:3" ht="17.100000000000001" customHeight="1">
      <c r="A34" s="56">
        <v>101010153</v>
      </c>
      <c r="B34" s="56" t="s">
        <v>34</v>
      </c>
      <c r="C34" s="36">
        <v>0</v>
      </c>
    </row>
    <row r="35" spans="1:3" ht="17.100000000000001" customHeight="1">
      <c r="A35" s="56">
        <v>1010102</v>
      </c>
      <c r="B35" s="59" t="s">
        <v>35</v>
      </c>
      <c r="C35" s="34">
        <f>SUM(C36:C38)</f>
        <v>0</v>
      </c>
    </row>
    <row r="36" spans="1:3" ht="17.100000000000001" customHeight="1">
      <c r="A36" s="56">
        <v>101010201</v>
      </c>
      <c r="B36" s="56" t="s">
        <v>36</v>
      </c>
      <c r="C36" s="36">
        <v>0</v>
      </c>
    </row>
    <row r="37" spans="1:3" ht="17.100000000000001" customHeight="1">
      <c r="A37" s="56">
        <v>101010220</v>
      </c>
      <c r="B37" s="56" t="s">
        <v>37</v>
      </c>
      <c r="C37" s="36">
        <v>0</v>
      </c>
    </row>
    <row r="38" spans="1:3" ht="17.100000000000001" customHeight="1">
      <c r="A38" s="56">
        <v>101010221</v>
      </c>
      <c r="B38" s="56" t="s">
        <v>38</v>
      </c>
      <c r="C38" s="36">
        <v>0</v>
      </c>
    </row>
    <row r="39" spans="1:3" ht="17.100000000000001" customHeight="1">
      <c r="A39" s="56">
        <v>1010103</v>
      </c>
      <c r="B39" s="59" t="s">
        <v>39</v>
      </c>
      <c r="C39" s="34">
        <f>C40+C41</f>
        <v>0</v>
      </c>
    </row>
    <row r="40" spans="1:3" ht="17.100000000000001" customHeight="1">
      <c r="A40" s="56">
        <v>101010301</v>
      </c>
      <c r="B40" s="56" t="s">
        <v>40</v>
      </c>
      <c r="C40" s="36">
        <v>0</v>
      </c>
    </row>
    <row r="41" spans="1:3" ht="17.100000000000001" customHeight="1">
      <c r="A41" s="56">
        <v>101010302</v>
      </c>
      <c r="B41" s="56" t="s">
        <v>41</v>
      </c>
      <c r="C41" s="36">
        <v>0</v>
      </c>
    </row>
    <row r="42" spans="1:3" ht="17.100000000000001" customHeight="1">
      <c r="A42" s="56">
        <v>1010104</v>
      </c>
      <c r="B42" s="59" t="s">
        <v>42</v>
      </c>
      <c r="C42" s="34">
        <f>SUM(C43:C51)</f>
        <v>9048</v>
      </c>
    </row>
    <row r="43" spans="1:3" ht="17.100000000000001" customHeight="1">
      <c r="A43" s="56">
        <v>101010401</v>
      </c>
      <c r="B43" s="56" t="s">
        <v>43</v>
      </c>
      <c r="C43" s="36">
        <v>9016</v>
      </c>
    </row>
    <row r="44" spans="1:3" ht="17.100000000000001" customHeight="1">
      <c r="A44" s="56">
        <v>101010402</v>
      </c>
      <c r="B44" s="56" t="s">
        <v>44</v>
      </c>
      <c r="C44" s="36">
        <v>0</v>
      </c>
    </row>
    <row r="45" spans="1:3" ht="17.100000000000001" customHeight="1">
      <c r="A45" s="56">
        <v>101010403</v>
      </c>
      <c r="B45" s="56" t="s">
        <v>45</v>
      </c>
      <c r="C45" s="36">
        <v>0</v>
      </c>
    </row>
    <row r="46" spans="1:3" ht="17.100000000000001" customHeight="1">
      <c r="A46" s="56">
        <v>101010420</v>
      </c>
      <c r="B46" s="56" t="s">
        <v>46</v>
      </c>
      <c r="C46" s="36">
        <v>32</v>
      </c>
    </row>
    <row r="47" spans="1:3" ht="17.100000000000001" customHeight="1">
      <c r="A47" s="56">
        <v>101010426</v>
      </c>
      <c r="B47" s="56" t="s">
        <v>47</v>
      </c>
      <c r="C47" s="36">
        <v>0</v>
      </c>
    </row>
    <row r="48" spans="1:3" ht="17.100000000000001" customHeight="1">
      <c r="A48" s="56">
        <v>101010427</v>
      </c>
      <c r="B48" s="56" t="s">
        <v>48</v>
      </c>
      <c r="C48" s="36">
        <v>0</v>
      </c>
    </row>
    <row r="49" spans="1:3" ht="17.100000000000001" customHeight="1">
      <c r="A49" s="56">
        <v>101010428</v>
      </c>
      <c r="B49" s="56" t="s">
        <v>49</v>
      </c>
      <c r="C49" s="36">
        <v>0</v>
      </c>
    </row>
    <row r="50" spans="1:3" ht="17.100000000000001" customHeight="1">
      <c r="A50" s="56">
        <v>101010429</v>
      </c>
      <c r="B50" s="56" t="s">
        <v>50</v>
      </c>
      <c r="C50" s="36">
        <v>0</v>
      </c>
    </row>
    <row r="51" spans="1:3" ht="17.100000000000001" customHeight="1">
      <c r="A51" s="56">
        <v>101010461</v>
      </c>
      <c r="B51" s="56" t="s">
        <v>51</v>
      </c>
      <c r="C51" s="36">
        <v>0</v>
      </c>
    </row>
    <row r="52" spans="1:3" ht="17.100000000000001" customHeight="1">
      <c r="A52" s="56">
        <v>1010105</v>
      </c>
      <c r="B52" s="59" t="s">
        <v>52</v>
      </c>
      <c r="C52" s="34">
        <f>SUM(C53:C54)</f>
        <v>0</v>
      </c>
    </row>
    <row r="53" spans="1:3" ht="17.100000000000001" customHeight="1">
      <c r="A53" s="56">
        <v>101010501</v>
      </c>
      <c r="B53" s="56" t="s">
        <v>53</v>
      </c>
      <c r="C53" s="36">
        <v>0</v>
      </c>
    </row>
    <row r="54" spans="1:3" ht="17.100000000000001" customHeight="1">
      <c r="A54" s="56">
        <v>101010502</v>
      </c>
      <c r="B54" s="56" t="s">
        <v>54</v>
      </c>
      <c r="C54" s="36">
        <v>0</v>
      </c>
    </row>
    <row r="55" spans="1:3" ht="17.100000000000001" customHeight="1">
      <c r="A55" s="56">
        <v>10102</v>
      </c>
      <c r="B55" s="59" t="s">
        <v>55</v>
      </c>
      <c r="C55" s="34">
        <f>SUM(C56,C68,C74)</f>
        <v>0</v>
      </c>
    </row>
    <row r="56" spans="1:3" ht="17.100000000000001" customHeight="1">
      <c r="A56" s="56">
        <v>1010201</v>
      </c>
      <c r="B56" s="59" t="s">
        <v>56</v>
      </c>
      <c r="C56" s="34">
        <f>SUM(C57:C67)</f>
        <v>0</v>
      </c>
    </row>
    <row r="57" spans="1:3" ht="17.100000000000001" customHeight="1">
      <c r="A57" s="56">
        <v>101020101</v>
      </c>
      <c r="B57" s="56" t="s">
        <v>57</v>
      </c>
      <c r="C57" s="36">
        <v>0</v>
      </c>
    </row>
    <row r="58" spans="1:3" ht="17.100000000000001" customHeight="1">
      <c r="A58" s="56">
        <v>101020102</v>
      </c>
      <c r="B58" s="56" t="s">
        <v>58</v>
      </c>
      <c r="C58" s="36">
        <v>0</v>
      </c>
    </row>
    <row r="59" spans="1:3" ht="17.100000000000001" customHeight="1">
      <c r="A59" s="56">
        <v>101020103</v>
      </c>
      <c r="B59" s="56" t="s">
        <v>59</v>
      </c>
      <c r="C59" s="36">
        <v>0</v>
      </c>
    </row>
    <row r="60" spans="1:3" ht="17.100000000000001" customHeight="1">
      <c r="A60" s="56">
        <v>101020104</v>
      </c>
      <c r="B60" s="56" t="s">
        <v>60</v>
      </c>
      <c r="C60" s="36">
        <v>0</v>
      </c>
    </row>
    <row r="61" spans="1:3" ht="17.100000000000001" customHeight="1">
      <c r="A61" s="56">
        <v>101020105</v>
      </c>
      <c r="B61" s="56" t="s">
        <v>61</v>
      </c>
      <c r="C61" s="36">
        <v>0</v>
      </c>
    </row>
    <row r="62" spans="1:3" ht="17.100000000000001" customHeight="1">
      <c r="A62" s="56">
        <v>101020106</v>
      </c>
      <c r="B62" s="56" t="s">
        <v>62</v>
      </c>
      <c r="C62" s="36">
        <v>0</v>
      </c>
    </row>
    <row r="63" spans="1:3" ht="17.100000000000001" customHeight="1">
      <c r="A63" s="56">
        <v>101020107</v>
      </c>
      <c r="B63" s="56" t="s">
        <v>63</v>
      </c>
      <c r="C63" s="36">
        <v>0</v>
      </c>
    </row>
    <row r="64" spans="1:3" ht="17.100000000000001" customHeight="1">
      <c r="A64" s="56">
        <v>101020119</v>
      </c>
      <c r="B64" s="56" t="s">
        <v>64</v>
      </c>
      <c r="C64" s="36">
        <v>0</v>
      </c>
    </row>
    <row r="65" spans="1:3" ht="17.100000000000001" customHeight="1">
      <c r="A65" s="56">
        <v>101020120</v>
      </c>
      <c r="B65" s="56" t="s">
        <v>65</v>
      </c>
      <c r="C65" s="36">
        <v>0</v>
      </c>
    </row>
    <row r="66" spans="1:3" ht="17.100000000000001" customHeight="1">
      <c r="A66" s="56">
        <v>101020121</v>
      </c>
      <c r="B66" s="56" t="s">
        <v>66</v>
      </c>
      <c r="C66" s="36">
        <v>0</v>
      </c>
    </row>
    <row r="67" spans="1:3" ht="17.100000000000001" customHeight="1">
      <c r="A67" s="56">
        <v>101020129</v>
      </c>
      <c r="B67" s="56" t="s">
        <v>67</v>
      </c>
      <c r="C67" s="36">
        <v>0</v>
      </c>
    </row>
    <row r="68" spans="1:3" ht="17.100000000000001" customHeight="1">
      <c r="A68" s="56">
        <v>1010202</v>
      </c>
      <c r="B68" s="59" t="s">
        <v>68</v>
      </c>
      <c r="C68" s="34">
        <f>SUM(C69:C73)</f>
        <v>0</v>
      </c>
    </row>
    <row r="69" spans="1:3" ht="17.100000000000001" customHeight="1">
      <c r="A69" s="56">
        <v>101020202</v>
      </c>
      <c r="B69" s="56" t="s">
        <v>69</v>
      </c>
      <c r="C69" s="36">
        <v>0</v>
      </c>
    </row>
    <row r="70" spans="1:3" ht="17.100000000000001" customHeight="1">
      <c r="A70" s="56">
        <v>101020209</v>
      </c>
      <c r="B70" s="56" t="s">
        <v>70</v>
      </c>
      <c r="C70" s="36">
        <v>0</v>
      </c>
    </row>
    <row r="71" spans="1:3" ht="17.100000000000001" customHeight="1">
      <c r="A71" s="56">
        <v>101020220</v>
      </c>
      <c r="B71" s="56" t="s">
        <v>71</v>
      </c>
      <c r="C71" s="36">
        <v>0</v>
      </c>
    </row>
    <row r="72" spans="1:3" ht="17.100000000000001" customHeight="1">
      <c r="A72" s="56">
        <v>101020221</v>
      </c>
      <c r="B72" s="56" t="s">
        <v>72</v>
      </c>
      <c r="C72" s="36">
        <v>0</v>
      </c>
    </row>
    <row r="73" spans="1:3" ht="17.100000000000001" customHeight="1">
      <c r="A73" s="56">
        <v>101020229</v>
      </c>
      <c r="B73" s="56" t="s">
        <v>73</v>
      </c>
      <c r="C73" s="36">
        <v>0</v>
      </c>
    </row>
    <row r="74" spans="1:3" ht="17.100000000000001" customHeight="1">
      <c r="A74" s="56">
        <v>1010203</v>
      </c>
      <c r="B74" s="59" t="s">
        <v>74</v>
      </c>
      <c r="C74" s="36">
        <v>0</v>
      </c>
    </row>
    <row r="75" spans="1:3" ht="17.100000000000001" customHeight="1">
      <c r="A75" s="56">
        <v>10104</v>
      </c>
      <c r="B75" s="59" t="s">
        <v>75</v>
      </c>
      <c r="C75" s="34">
        <f>SUM(C76:C92,C96:C101,C105,C110:C111,C115:C121,C138:C139,C142:C144,C149,C154,C159,C164,C169,C174,C179,C184,C189,C194)</f>
        <v>4806</v>
      </c>
    </row>
    <row r="76" spans="1:3" ht="17.100000000000001" customHeight="1">
      <c r="A76" s="56">
        <v>1010401</v>
      </c>
      <c r="B76" s="59" t="s">
        <v>76</v>
      </c>
      <c r="C76" s="36">
        <v>0</v>
      </c>
    </row>
    <row r="77" spans="1:3" ht="17.100000000000001" customHeight="1">
      <c r="A77" s="56">
        <v>1010402</v>
      </c>
      <c r="B77" s="59" t="s">
        <v>77</v>
      </c>
      <c r="C77" s="36">
        <v>0</v>
      </c>
    </row>
    <row r="78" spans="1:3" ht="17.100000000000001" customHeight="1">
      <c r="A78" s="56">
        <v>1010403</v>
      </c>
      <c r="B78" s="59" t="s">
        <v>78</v>
      </c>
      <c r="C78" s="36">
        <v>0</v>
      </c>
    </row>
    <row r="79" spans="1:3" ht="17.100000000000001" customHeight="1">
      <c r="A79" s="56">
        <v>1010404</v>
      </c>
      <c r="B79" s="59" t="s">
        <v>79</v>
      </c>
      <c r="C79" s="36">
        <v>0</v>
      </c>
    </row>
    <row r="80" spans="1:3" ht="17.100000000000001" customHeight="1">
      <c r="A80" s="56">
        <v>1010405</v>
      </c>
      <c r="B80" s="59" t="s">
        <v>80</v>
      </c>
      <c r="C80" s="36">
        <v>0</v>
      </c>
    </row>
    <row r="81" spans="1:3" ht="17.100000000000001" customHeight="1">
      <c r="A81" s="56">
        <v>1010406</v>
      </c>
      <c r="B81" s="59" t="s">
        <v>81</v>
      </c>
      <c r="C81" s="36">
        <v>0</v>
      </c>
    </row>
    <row r="82" spans="1:3" ht="17.100000000000001" customHeight="1">
      <c r="A82" s="56">
        <v>1010407</v>
      </c>
      <c r="B82" s="59" t="s">
        <v>82</v>
      </c>
      <c r="C82" s="36">
        <v>0</v>
      </c>
    </row>
    <row r="83" spans="1:3" ht="17.100000000000001" customHeight="1">
      <c r="A83" s="56">
        <v>1010408</v>
      </c>
      <c r="B83" s="59" t="s">
        <v>83</v>
      </c>
      <c r="C83" s="36">
        <v>0</v>
      </c>
    </row>
    <row r="84" spans="1:3" ht="17.100000000000001" customHeight="1">
      <c r="A84" s="56">
        <v>1010409</v>
      </c>
      <c r="B84" s="59" t="s">
        <v>84</v>
      </c>
      <c r="C84" s="36">
        <v>0</v>
      </c>
    </row>
    <row r="85" spans="1:3" ht="17.100000000000001" customHeight="1">
      <c r="A85" s="56">
        <v>1010410</v>
      </c>
      <c r="B85" s="59" t="s">
        <v>85</v>
      </c>
      <c r="C85" s="36">
        <v>0</v>
      </c>
    </row>
    <row r="86" spans="1:3" ht="17.100000000000001" customHeight="1">
      <c r="A86" s="56">
        <v>1010411</v>
      </c>
      <c r="B86" s="59" t="s">
        <v>86</v>
      </c>
      <c r="C86" s="36">
        <v>0</v>
      </c>
    </row>
    <row r="87" spans="1:3" ht="17.100000000000001" customHeight="1">
      <c r="A87" s="56">
        <v>1010412</v>
      </c>
      <c r="B87" s="59" t="s">
        <v>87</v>
      </c>
      <c r="C87" s="36">
        <v>0</v>
      </c>
    </row>
    <row r="88" spans="1:3" ht="17.100000000000001" customHeight="1">
      <c r="A88" s="56">
        <v>1010413</v>
      </c>
      <c r="B88" s="59" t="s">
        <v>88</v>
      </c>
      <c r="C88" s="36">
        <v>0</v>
      </c>
    </row>
    <row r="89" spans="1:3" ht="17.100000000000001" customHeight="1">
      <c r="A89" s="56">
        <v>1010414</v>
      </c>
      <c r="B89" s="59" t="s">
        <v>89</v>
      </c>
      <c r="C89" s="36">
        <v>0</v>
      </c>
    </row>
    <row r="90" spans="1:3" ht="17.100000000000001" customHeight="1">
      <c r="A90" s="56">
        <v>1010415</v>
      </c>
      <c r="B90" s="59" t="s">
        <v>90</v>
      </c>
      <c r="C90" s="36">
        <v>0</v>
      </c>
    </row>
    <row r="91" spans="1:3" ht="17.100000000000001" customHeight="1">
      <c r="A91" s="56">
        <v>1010416</v>
      </c>
      <c r="B91" s="59" t="s">
        <v>91</v>
      </c>
      <c r="C91" s="36">
        <v>0</v>
      </c>
    </row>
    <row r="92" spans="1:3" ht="17.100000000000001" customHeight="1">
      <c r="A92" s="56">
        <v>1010417</v>
      </c>
      <c r="B92" s="59" t="s">
        <v>92</v>
      </c>
      <c r="C92" s="34">
        <f>SUM(C93:C95)</f>
        <v>0</v>
      </c>
    </row>
    <row r="93" spans="1:3" ht="17.100000000000001" customHeight="1">
      <c r="A93" s="56">
        <v>101041701</v>
      </c>
      <c r="B93" s="56" t="s">
        <v>93</v>
      </c>
      <c r="C93" s="36">
        <v>0</v>
      </c>
    </row>
    <row r="94" spans="1:3" ht="17.100000000000001" customHeight="1">
      <c r="A94" s="56">
        <v>101041702</v>
      </c>
      <c r="B94" s="56" t="s">
        <v>94</v>
      </c>
      <c r="C94" s="36">
        <v>0</v>
      </c>
    </row>
    <row r="95" spans="1:3" ht="17.100000000000001" customHeight="1">
      <c r="A95" s="56">
        <v>101041709</v>
      </c>
      <c r="B95" s="56" t="s">
        <v>95</v>
      </c>
      <c r="C95" s="36">
        <v>0</v>
      </c>
    </row>
    <row r="96" spans="1:3" ht="17.100000000000001" customHeight="1">
      <c r="A96" s="56">
        <v>1010418</v>
      </c>
      <c r="B96" s="59" t="s">
        <v>96</v>
      </c>
      <c r="C96" s="36">
        <v>-1</v>
      </c>
    </row>
    <row r="97" spans="1:3" ht="17.100000000000001" customHeight="1">
      <c r="A97" s="56">
        <v>1010419</v>
      </c>
      <c r="B97" s="59" t="s">
        <v>97</v>
      </c>
      <c r="C97" s="36">
        <v>0</v>
      </c>
    </row>
    <row r="98" spans="1:3" ht="17.100000000000001" customHeight="1">
      <c r="A98" s="56">
        <v>1010420</v>
      </c>
      <c r="B98" s="59" t="s">
        <v>98</v>
      </c>
      <c r="C98" s="36">
        <v>0</v>
      </c>
    </row>
    <row r="99" spans="1:3" ht="17.100000000000001" customHeight="1">
      <c r="A99" s="56">
        <v>1010421</v>
      </c>
      <c r="B99" s="59" t="s">
        <v>99</v>
      </c>
      <c r="C99" s="36">
        <v>0</v>
      </c>
    </row>
    <row r="100" spans="1:3" ht="17.100000000000001" customHeight="1">
      <c r="A100" s="56">
        <v>1010422</v>
      </c>
      <c r="B100" s="59" t="s">
        <v>100</v>
      </c>
      <c r="C100" s="36">
        <v>0</v>
      </c>
    </row>
    <row r="101" spans="1:3" ht="17.100000000000001" customHeight="1">
      <c r="A101" s="56">
        <v>1010423</v>
      </c>
      <c r="B101" s="59" t="s">
        <v>101</v>
      </c>
      <c r="C101" s="34">
        <f>SUM(C102:C104)</f>
        <v>0</v>
      </c>
    </row>
    <row r="102" spans="1:3" ht="17.100000000000001" customHeight="1">
      <c r="A102" s="56">
        <v>101042303</v>
      </c>
      <c r="B102" s="56" t="s">
        <v>102</v>
      </c>
      <c r="C102" s="36">
        <v>0</v>
      </c>
    </row>
    <row r="103" spans="1:3" ht="17.100000000000001" customHeight="1">
      <c r="A103" s="56">
        <v>101042304</v>
      </c>
      <c r="B103" s="56" t="s">
        <v>103</v>
      </c>
      <c r="C103" s="36">
        <v>0</v>
      </c>
    </row>
    <row r="104" spans="1:3" ht="17.100000000000001" customHeight="1">
      <c r="A104" s="56">
        <v>101042309</v>
      </c>
      <c r="B104" s="56" t="s">
        <v>104</v>
      </c>
      <c r="C104" s="36">
        <v>0</v>
      </c>
    </row>
    <row r="105" spans="1:3" ht="17.100000000000001" customHeight="1">
      <c r="A105" s="56">
        <v>1010424</v>
      </c>
      <c r="B105" s="59" t="s">
        <v>105</v>
      </c>
      <c r="C105" s="34">
        <f>SUM(C106:C109)</f>
        <v>0</v>
      </c>
    </row>
    <row r="106" spans="1:3" ht="17.100000000000001" customHeight="1">
      <c r="A106" s="56">
        <v>101042402</v>
      </c>
      <c r="B106" s="56" t="s">
        <v>106</v>
      </c>
      <c r="C106" s="36">
        <v>0</v>
      </c>
    </row>
    <row r="107" spans="1:3" ht="17.100000000000001" customHeight="1">
      <c r="A107" s="56">
        <v>101042403</v>
      </c>
      <c r="B107" s="56" t="s">
        <v>107</v>
      </c>
      <c r="C107" s="36">
        <v>0</v>
      </c>
    </row>
    <row r="108" spans="1:3" ht="17.100000000000001" customHeight="1">
      <c r="A108" s="56">
        <v>101042404</v>
      </c>
      <c r="B108" s="56" t="s">
        <v>108</v>
      </c>
      <c r="C108" s="36">
        <v>0</v>
      </c>
    </row>
    <row r="109" spans="1:3" ht="17.100000000000001" customHeight="1">
      <c r="A109" s="56">
        <v>101042409</v>
      </c>
      <c r="B109" s="56" t="s">
        <v>109</v>
      </c>
      <c r="C109" s="36">
        <v>0</v>
      </c>
    </row>
    <row r="110" spans="1:3" ht="17.100000000000001" customHeight="1">
      <c r="A110" s="56">
        <v>1010425</v>
      </c>
      <c r="B110" s="59" t="s">
        <v>110</v>
      </c>
      <c r="C110" s="36">
        <v>0</v>
      </c>
    </row>
    <row r="111" spans="1:3" ht="17.100000000000001" customHeight="1">
      <c r="A111" s="56">
        <v>1010426</v>
      </c>
      <c r="B111" s="59" t="s">
        <v>111</v>
      </c>
      <c r="C111" s="34">
        <f>SUM(C112:C114)</f>
        <v>0</v>
      </c>
    </row>
    <row r="112" spans="1:3" ht="17.100000000000001" customHeight="1">
      <c r="A112" s="56">
        <v>101042601</v>
      </c>
      <c r="B112" s="56" t="s">
        <v>112</v>
      </c>
      <c r="C112" s="36">
        <v>0</v>
      </c>
    </row>
    <row r="113" spans="1:3" ht="17.100000000000001" customHeight="1">
      <c r="A113" s="56">
        <v>101042602</v>
      </c>
      <c r="B113" s="56" t="s">
        <v>113</v>
      </c>
      <c r="C113" s="36">
        <v>0</v>
      </c>
    </row>
    <row r="114" spans="1:3" ht="17.100000000000001" customHeight="1">
      <c r="A114" s="56">
        <v>101042609</v>
      </c>
      <c r="B114" s="56" t="s">
        <v>114</v>
      </c>
      <c r="C114" s="36">
        <v>0</v>
      </c>
    </row>
    <row r="115" spans="1:3" ht="17.100000000000001" customHeight="1">
      <c r="A115" s="56">
        <v>1010427</v>
      </c>
      <c r="B115" s="59" t="s">
        <v>115</v>
      </c>
      <c r="C115" s="36">
        <v>0</v>
      </c>
    </row>
    <row r="116" spans="1:3" ht="17.100000000000001" customHeight="1">
      <c r="A116" s="56">
        <v>1010428</v>
      </c>
      <c r="B116" s="59" t="s">
        <v>116</v>
      </c>
      <c r="C116" s="36">
        <v>0</v>
      </c>
    </row>
    <row r="117" spans="1:3" ht="17.100000000000001" customHeight="1">
      <c r="A117" s="56">
        <v>1010429</v>
      </c>
      <c r="B117" s="59" t="s">
        <v>117</v>
      </c>
      <c r="C117" s="36">
        <v>0</v>
      </c>
    </row>
    <row r="118" spans="1:3" ht="17.100000000000001" customHeight="1">
      <c r="A118" s="56">
        <v>1010430</v>
      </c>
      <c r="B118" s="59" t="s">
        <v>118</v>
      </c>
      <c r="C118" s="36">
        <v>0</v>
      </c>
    </row>
    <row r="119" spans="1:3" ht="17.100000000000001" customHeight="1">
      <c r="A119" s="56">
        <v>1010431</v>
      </c>
      <c r="B119" s="59" t="s">
        <v>119</v>
      </c>
      <c r="C119" s="36">
        <v>41</v>
      </c>
    </row>
    <row r="120" spans="1:3" ht="17.100000000000001" customHeight="1">
      <c r="A120" s="56">
        <v>1010432</v>
      </c>
      <c r="B120" s="59" t="s">
        <v>120</v>
      </c>
      <c r="C120" s="36">
        <v>6</v>
      </c>
    </row>
    <row r="121" spans="1:3" ht="17.100000000000001" customHeight="1">
      <c r="A121" s="56">
        <v>1010433</v>
      </c>
      <c r="B121" s="59" t="s">
        <v>121</v>
      </c>
      <c r="C121" s="34">
        <f>SUM(C122:C137)</f>
        <v>3921</v>
      </c>
    </row>
    <row r="122" spans="1:3" ht="17.100000000000001" customHeight="1">
      <c r="A122" s="56">
        <v>101043302</v>
      </c>
      <c r="B122" s="56" t="s">
        <v>122</v>
      </c>
      <c r="C122" s="36">
        <v>0</v>
      </c>
    </row>
    <row r="123" spans="1:3" ht="17.100000000000001" customHeight="1">
      <c r="A123" s="56">
        <v>101043303</v>
      </c>
      <c r="B123" s="56" t="s">
        <v>123</v>
      </c>
      <c r="C123" s="36">
        <v>0</v>
      </c>
    </row>
    <row r="124" spans="1:3" ht="17.100000000000001" customHeight="1">
      <c r="A124" s="56">
        <v>101043304</v>
      </c>
      <c r="B124" s="56" t="s">
        <v>124</v>
      </c>
      <c r="C124" s="36">
        <v>0</v>
      </c>
    </row>
    <row r="125" spans="1:3" ht="17.100000000000001" customHeight="1">
      <c r="A125" s="56">
        <v>101043308</v>
      </c>
      <c r="B125" s="56" t="s">
        <v>125</v>
      </c>
      <c r="C125" s="36">
        <v>0</v>
      </c>
    </row>
    <row r="126" spans="1:3" ht="17.100000000000001" customHeight="1">
      <c r="A126" s="56">
        <v>101043309</v>
      </c>
      <c r="B126" s="56" t="s">
        <v>126</v>
      </c>
      <c r="C126" s="36">
        <v>0</v>
      </c>
    </row>
    <row r="127" spans="1:3" ht="17.100000000000001" customHeight="1">
      <c r="A127" s="56">
        <v>101043310</v>
      </c>
      <c r="B127" s="56" t="s">
        <v>127</v>
      </c>
      <c r="C127" s="36">
        <v>0</v>
      </c>
    </row>
    <row r="128" spans="1:3" ht="17.100000000000001" customHeight="1">
      <c r="A128" s="56">
        <v>101043312</v>
      </c>
      <c r="B128" s="56" t="s">
        <v>128</v>
      </c>
      <c r="C128" s="36">
        <v>0</v>
      </c>
    </row>
    <row r="129" spans="1:3" ht="17.100000000000001" customHeight="1">
      <c r="A129" s="56">
        <v>101043313</v>
      </c>
      <c r="B129" s="56" t="s">
        <v>129</v>
      </c>
      <c r="C129" s="36">
        <v>0</v>
      </c>
    </row>
    <row r="130" spans="1:3" ht="17.100000000000001" customHeight="1">
      <c r="A130" s="56">
        <v>101043314</v>
      </c>
      <c r="B130" s="56" t="s">
        <v>130</v>
      </c>
      <c r="C130" s="36">
        <v>0</v>
      </c>
    </row>
    <row r="131" spans="1:3" ht="17.100000000000001" customHeight="1">
      <c r="A131" s="56">
        <v>101043315</v>
      </c>
      <c r="B131" s="56" t="s">
        <v>131</v>
      </c>
      <c r="C131" s="36">
        <v>0</v>
      </c>
    </row>
    <row r="132" spans="1:3" ht="17.100000000000001" customHeight="1">
      <c r="A132" s="56">
        <v>101043316</v>
      </c>
      <c r="B132" s="56" t="s">
        <v>132</v>
      </c>
      <c r="C132" s="36">
        <v>0</v>
      </c>
    </row>
    <row r="133" spans="1:3" ht="17.100000000000001" customHeight="1">
      <c r="A133" s="56">
        <v>101043317</v>
      </c>
      <c r="B133" s="56" t="s">
        <v>133</v>
      </c>
      <c r="C133" s="36">
        <v>0</v>
      </c>
    </row>
    <row r="134" spans="1:3" ht="17.100000000000001" customHeight="1">
      <c r="A134" s="56">
        <v>101043318</v>
      </c>
      <c r="B134" s="56" t="s">
        <v>134</v>
      </c>
      <c r="C134" s="36">
        <v>0</v>
      </c>
    </row>
    <row r="135" spans="1:3" ht="17.100000000000001" customHeight="1">
      <c r="A135" s="56">
        <v>101043319</v>
      </c>
      <c r="B135" s="56" t="s">
        <v>135</v>
      </c>
      <c r="C135" s="36">
        <v>0</v>
      </c>
    </row>
    <row r="136" spans="1:3" ht="17.100000000000001" customHeight="1">
      <c r="A136" s="56">
        <v>101043320</v>
      </c>
      <c r="B136" s="56" t="s">
        <v>136</v>
      </c>
      <c r="C136" s="36">
        <v>0</v>
      </c>
    </row>
    <row r="137" spans="1:3" ht="17.100000000000001" customHeight="1">
      <c r="A137" s="56">
        <v>101043399</v>
      </c>
      <c r="B137" s="56" t="s">
        <v>137</v>
      </c>
      <c r="C137" s="36">
        <v>3921</v>
      </c>
    </row>
    <row r="138" spans="1:3" ht="17.100000000000001" customHeight="1">
      <c r="A138" s="56">
        <v>1010434</v>
      </c>
      <c r="B138" s="59" t="s">
        <v>138</v>
      </c>
      <c r="C138" s="36">
        <v>0</v>
      </c>
    </row>
    <row r="139" spans="1:3" ht="17.100000000000001" customHeight="1">
      <c r="A139" s="56">
        <v>1010435</v>
      </c>
      <c r="B139" s="59" t="s">
        <v>139</v>
      </c>
      <c r="C139" s="34">
        <f>C140+C141</f>
        <v>157</v>
      </c>
    </row>
    <row r="140" spans="1:3" ht="17.100000000000001" customHeight="1">
      <c r="A140" s="56">
        <v>101043501</v>
      </c>
      <c r="B140" s="56" t="s">
        <v>140</v>
      </c>
      <c r="C140" s="36">
        <v>0</v>
      </c>
    </row>
    <row r="141" spans="1:3" ht="17.100000000000001" customHeight="1">
      <c r="A141" s="56">
        <v>101043509</v>
      </c>
      <c r="B141" s="56" t="s">
        <v>141</v>
      </c>
      <c r="C141" s="36">
        <v>157</v>
      </c>
    </row>
    <row r="142" spans="1:3" ht="17.100000000000001" customHeight="1">
      <c r="A142" s="56">
        <v>1010436</v>
      </c>
      <c r="B142" s="59" t="s">
        <v>142</v>
      </c>
      <c r="C142" s="36">
        <v>326</v>
      </c>
    </row>
    <row r="143" spans="1:3" ht="17.100000000000001" customHeight="1">
      <c r="A143" s="56">
        <v>1010439</v>
      </c>
      <c r="B143" s="59" t="s">
        <v>143</v>
      </c>
      <c r="C143" s="36">
        <v>47</v>
      </c>
    </row>
    <row r="144" spans="1:3" ht="17.100000000000001" customHeight="1">
      <c r="A144" s="56">
        <v>1010440</v>
      </c>
      <c r="B144" s="59" t="s">
        <v>144</v>
      </c>
      <c r="C144" s="34">
        <f>SUM(C145:C148)</f>
        <v>1</v>
      </c>
    </row>
    <row r="145" spans="1:3" ht="17.100000000000001" customHeight="1">
      <c r="A145" s="56">
        <v>101044001</v>
      </c>
      <c r="B145" s="56" t="s">
        <v>145</v>
      </c>
      <c r="C145" s="36">
        <v>0</v>
      </c>
    </row>
    <row r="146" spans="1:3" ht="17.100000000000001" customHeight="1">
      <c r="A146" s="56">
        <v>101044002</v>
      </c>
      <c r="B146" s="56" t="s">
        <v>146</v>
      </c>
      <c r="C146" s="36">
        <v>1</v>
      </c>
    </row>
    <row r="147" spans="1:3" ht="17.100000000000001" customHeight="1">
      <c r="A147" s="56">
        <v>101044003</v>
      </c>
      <c r="B147" s="56" t="s">
        <v>147</v>
      </c>
      <c r="C147" s="36">
        <v>0</v>
      </c>
    </row>
    <row r="148" spans="1:3" ht="17.100000000000001" customHeight="1">
      <c r="A148" s="56">
        <v>101044099</v>
      </c>
      <c r="B148" s="56" t="s">
        <v>148</v>
      </c>
      <c r="C148" s="36">
        <v>0</v>
      </c>
    </row>
    <row r="149" spans="1:3" ht="17.100000000000001" customHeight="1">
      <c r="A149" s="56">
        <v>1010441</v>
      </c>
      <c r="B149" s="59" t="s">
        <v>149</v>
      </c>
      <c r="C149" s="34">
        <f>SUM(C150:C153)</f>
        <v>0</v>
      </c>
    </row>
    <row r="150" spans="1:3" ht="17.100000000000001" customHeight="1">
      <c r="A150" s="56">
        <v>101044101</v>
      </c>
      <c r="B150" s="56" t="s">
        <v>150</v>
      </c>
      <c r="C150" s="36">
        <v>0</v>
      </c>
    </row>
    <row r="151" spans="1:3" ht="17.100000000000001" customHeight="1">
      <c r="A151" s="56">
        <v>101044102</v>
      </c>
      <c r="B151" s="56" t="s">
        <v>151</v>
      </c>
      <c r="C151" s="36">
        <v>0</v>
      </c>
    </row>
    <row r="152" spans="1:3" ht="17.100000000000001" customHeight="1">
      <c r="A152" s="56">
        <v>101044103</v>
      </c>
      <c r="B152" s="56" t="s">
        <v>152</v>
      </c>
      <c r="C152" s="36">
        <v>0</v>
      </c>
    </row>
    <row r="153" spans="1:3" ht="17.100000000000001" customHeight="1">
      <c r="A153" s="56">
        <v>101044199</v>
      </c>
      <c r="B153" s="56" t="s">
        <v>153</v>
      </c>
      <c r="C153" s="36">
        <v>0</v>
      </c>
    </row>
    <row r="154" spans="1:3" ht="17.100000000000001" customHeight="1">
      <c r="A154" s="56">
        <v>1010442</v>
      </c>
      <c r="B154" s="59" t="s">
        <v>154</v>
      </c>
      <c r="C154" s="34">
        <f>SUM(C155:C158)</f>
        <v>0</v>
      </c>
    </row>
    <row r="155" spans="1:3" ht="17.100000000000001" customHeight="1">
      <c r="A155" s="56">
        <v>101044201</v>
      </c>
      <c r="B155" s="56" t="s">
        <v>155</v>
      </c>
      <c r="C155" s="36">
        <v>0</v>
      </c>
    </row>
    <row r="156" spans="1:3" ht="17.100000000000001" customHeight="1">
      <c r="A156" s="56">
        <v>101044202</v>
      </c>
      <c r="B156" s="56" t="s">
        <v>156</v>
      </c>
      <c r="C156" s="36">
        <v>0</v>
      </c>
    </row>
    <row r="157" spans="1:3" ht="17.100000000000001" customHeight="1">
      <c r="A157" s="56">
        <v>101044203</v>
      </c>
      <c r="B157" s="56" t="s">
        <v>157</v>
      </c>
      <c r="C157" s="36">
        <v>0</v>
      </c>
    </row>
    <row r="158" spans="1:3" ht="17.100000000000001" customHeight="1">
      <c r="A158" s="56">
        <v>101044299</v>
      </c>
      <c r="B158" s="56" t="s">
        <v>158</v>
      </c>
      <c r="C158" s="36">
        <v>0</v>
      </c>
    </row>
    <row r="159" spans="1:3" ht="17.100000000000001" customHeight="1">
      <c r="A159" s="56">
        <v>1010443</v>
      </c>
      <c r="B159" s="59" t="s">
        <v>159</v>
      </c>
      <c r="C159" s="34">
        <f>SUM(C160:C163)</f>
        <v>0</v>
      </c>
    </row>
    <row r="160" spans="1:3" ht="17.100000000000001" customHeight="1">
      <c r="A160" s="56">
        <v>101044301</v>
      </c>
      <c r="B160" s="56" t="s">
        <v>160</v>
      </c>
      <c r="C160" s="36">
        <v>0</v>
      </c>
    </row>
    <row r="161" spans="1:3" ht="17.100000000000001" customHeight="1">
      <c r="A161" s="56">
        <v>101044302</v>
      </c>
      <c r="B161" s="56" t="s">
        <v>161</v>
      </c>
      <c r="C161" s="36">
        <v>0</v>
      </c>
    </row>
    <row r="162" spans="1:3" ht="17.100000000000001" customHeight="1">
      <c r="A162" s="56">
        <v>101044303</v>
      </c>
      <c r="B162" s="56" t="s">
        <v>162</v>
      </c>
      <c r="C162" s="36">
        <v>0</v>
      </c>
    </row>
    <row r="163" spans="1:3" ht="17.100000000000001" customHeight="1">
      <c r="A163" s="56">
        <v>101044399</v>
      </c>
      <c r="B163" s="56" t="s">
        <v>163</v>
      </c>
      <c r="C163" s="36">
        <v>0</v>
      </c>
    </row>
    <row r="164" spans="1:3" ht="17.100000000000001" customHeight="1">
      <c r="A164" s="56">
        <v>1010444</v>
      </c>
      <c r="B164" s="59" t="s">
        <v>164</v>
      </c>
      <c r="C164" s="34">
        <f>SUM(C165:C168)</f>
        <v>0</v>
      </c>
    </row>
    <row r="165" spans="1:3" ht="17.100000000000001" customHeight="1">
      <c r="A165" s="56">
        <v>101044401</v>
      </c>
      <c r="B165" s="56" t="s">
        <v>145</v>
      </c>
      <c r="C165" s="36">
        <v>0</v>
      </c>
    </row>
    <row r="166" spans="1:3" ht="17.100000000000001" customHeight="1">
      <c r="A166" s="56">
        <v>101044402</v>
      </c>
      <c r="B166" s="56" t="s">
        <v>146</v>
      </c>
      <c r="C166" s="36">
        <v>0</v>
      </c>
    </row>
    <row r="167" spans="1:3" ht="17.100000000000001" customHeight="1">
      <c r="A167" s="56">
        <v>101044403</v>
      </c>
      <c r="B167" s="56" t="s">
        <v>147</v>
      </c>
      <c r="C167" s="36">
        <v>0</v>
      </c>
    </row>
    <row r="168" spans="1:3" ht="17.100000000000001" customHeight="1">
      <c r="A168" s="56">
        <v>101044499</v>
      </c>
      <c r="B168" s="56" t="s">
        <v>148</v>
      </c>
      <c r="C168" s="36">
        <v>0</v>
      </c>
    </row>
    <row r="169" spans="1:3" ht="17.100000000000001" customHeight="1">
      <c r="A169" s="56">
        <v>1010445</v>
      </c>
      <c r="B169" s="59" t="s">
        <v>165</v>
      </c>
      <c r="C169" s="34">
        <f>SUM(C170:C173)</f>
        <v>0</v>
      </c>
    </row>
    <row r="170" spans="1:3" ht="17.100000000000001" customHeight="1">
      <c r="A170" s="56">
        <v>101044501</v>
      </c>
      <c r="B170" s="56" t="s">
        <v>150</v>
      </c>
      <c r="C170" s="36">
        <v>0</v>
      </c>
    </row>
    <row r="171" spans="1:3" ht="17.100000000000001" customHeight="1">
      <c r="A171" s="56">
        <v>101044502</v>
      </c>
      <c r="B171" s="56" t="s">
        <v>151</v>
      </c>
      <c r="C171" s="36">
        <v>0</v>
      </c>
    </row>
    <row r="172" spans="1:3" ht="17.100000000000001" customHeight="1">
      <c r="A172" s="56">
        <v>101044503</v>
      </c>
      <c r="B172" s="56" t="s">
        <v>152</v>
      </c>
      <c r="C172" s="36">
        <v>0</v>
      </c>
    </row>
    <row r="173" spans="1:3" ht="17.100000000000001" customHeight="1">
      <c r="A173" s="56">
        <v>101044599</v>
      </c>
      <c r="B173" s="56" t="s">
        <v>153</v>
      </c>
      <c r="C173" s="36">
        <v>0</v>
      </c>
    </row>
    <row r="174" spans="1:3" ht="17.100000000000001" customHeight="1">
      <c r="A174" s="56">
        <v>1010446</v>
      </c>
      <c r="B174" s="59" t="s">
        <v>166</v>
      </c>
      <c r="C174" s="34">
        <f>SUM(C175:C178)</f>
        <v>0</v>
      </c>
    </row>
    <row r="175" spans="1:3" ht="17.100000000000001" customHeight="1">
      <c r="A175" s="56">
        <v>101044601</v>
      </c>
      <c r="B175" s="56" t="s">
        <v>155</v>
      </c>
      <c r="C175" s="36">
        <v>0</v>
      </c>
    </row>
    <row r="176" spans="1:3" ht="17.100000000000001" customHeight="1">
      <c r="A176" s="56">
        <v>101044602</v>
      </c>
      <c r="B176" s="56" t="s">
        <v>156</v>
      </c>
      <c r="C176" s="36">
        <v>0</v>
      </c>
    </row>
    <row r="177" spans="1:3" ht="17.100000000000001" customHeight="1">
      <c r="A177" s="56">
        <v>101044603</v>
      </c>
      <c r="B177" s="56" t="s">
        <v>157</v>
      </c>
      <c r="C177" s="36">
        <v>0</v>
      </c>
    </row>
    <row r="178" spans="1:3" ht="17.100000000000001" customHeight="1">
      <c r="A178" s="56">
        <v>101044699</v>
      </c>
      <c r="B178" s="56" t="s">
        <v>158</v>
      </c>
      <c r="C178" s="36">
        <v>0</v>
      </c>
    </row>
    <row r="179" spans="1:3" ht="17.100000000000001" customHeight="1">
      <c r="A179" s="56">
        <v>1010447</v>
      </c>
      <c r="B179" s="59" t="s">
        <v>167</v>
      </c>
      <c r="C179" s="34">
        <f>SUM(C180:C183)</f>
        <v>0</v>
      </c>
    </row>
    <row r="180" spans="1:3" ht="17.100000000000001" customHeight="1">
      <c r="A180" s="56">
        <v>101044701</v>
      </c>
      <c r="B180" s="56" t="s">
        <v>160</v>
      </c>
      <c r="C180" s="36">
        <v>0</v>
      </c>
    </row>
    <row r="181" spans="1:3" ht="17.100000000000001" customHeight="1">
      <c r="A181" s="56">
        <v>101044702</v>
      </c>
      <c r="B181" s="56" t="s">
        <v>161</v>
      </c>
      <c r="C181" s="36">
        <v>0</v>
      </c>
    </row>
    <row r="182" spans="1:3" ht="17.100000000000001" customHeight="1">
      <c r="A182" s="56">
        <v>101044703</v>
      </c>
      <c r="B182" s="56" t="s">
        <v>162</v>
      </c>
      <c r="C182" s="36">
        <v>0</v>
      </c>
    </row>
    <row r="183" spans="1:3" ht="17.100000000000001" customHeight="1">
      <c r="A183" s="56">
        <v>101044799</v>
      </c>
      <c r="B183" s="56" t="s">
        <v>163</v>
      </c>
      <c r="C183" s="36">
        <v>0</v>
      </c>
    </row>
    <row r="184" spans="1:3" ht="17.100000000000001" customHeight="1">
      <c r="A184" s="56">
        <v>1010448</v>
      </c>
      <c r="B184" s="59" t="s">
        <v>168</v>
      </c>
      <c r="C184" s="34">
        <f>SUM(C185:C188)</f>
        <v>0</v>
      </c>
    </row>
    <row r="185" spans="1:3" ht="17.100000000000001" customHeight="1">
      <c r="A185" s="56">
        <v>101044801</v>
      </c>
      <c r="B185" s="56" t="s">
        <v>169</v>
      </c>
      <c r="C185" s="36">
        <v>0</v>
      </c>
    </row>
    <row r="186" spans="1:3" ht="17.100000000000001" customHeight="1">
      <c r="A186" s="56">
        <v>101044802</v>
      </c>
      <c r="B186" s="56" t="s">
        <v>170</v>
      </c>
      <c r="C186" s="36">
        <v>0</v>
      </c>
    </row>
    <row r="187" spans="1:3" ht="17.100000000000001" customHeight="1">
      <c r="A187" s="56">
        <v>101044803</v>
      </c>
      <c r="B187" s="56" t="s">
        <v>171</v>
      </c>
      <c r="C187" s="36">
        <v>0</v>
      </c>
    </row>
    <row r="188" spans="1:3" ht="17.100000000000001" customHeight="1">
      <c r="A188" s="56">
        <v>101044899</v>
      </c>
      <c r="B188" s="56" t="s">
        <v>172</v>
      </c>
      <c r="C188" s="36">
        <v>0</v>
      </c>
    </row>
    <row r="189" spans="1:3" ht="17.100000000000001" customHeight="1">
      <c r="A189" s="56">
        <v>1010449</v>
      </c>
      <c r="B189" s="59" t="s">
        <v>173</v>
      </c>
      <c r="C189" s="34">
        <f>SUM(C190:C193)</f>
        <v>1</v>
      </c>
    </row>
    <row r="190" spans="1:3" ht="17.100000000000001" customHeight="1">
      <c r="A190" s="56">
        <v>101044901</v>
      </c>
      <c r="B190" s="56" t="s">
        <v>169</v>
      </c>
      <c r="C190" s="36">
        <v>0</v>
      </c>
    </row>
    <row r="191" spans="1:3" ht="17.100000000000001" customHeight="1">
      <c r="A191" s="56">
        <v>101044902</v>
      </c>
      <c r="B191" s="56" t="s">
        <v>170</v>
      </c>
      <c r="C191" s="36">
        <v>1</v>
      </c>
    </row>
    <row r="192" spans="1:3" ht="17.100000000000001" customHeight="1">
      <c r="A192" s="56">
        <v>101044903</v>
      </c>
      <c r="B192" s="56" t="s">
        <v>171</v>
      </c>
      <c r="C192" s="36">
        <v>0</v>
      </c>
    </row>
    <row r="193" spans="1:3" ht="17.100000000000001" customHeight="1">
      <c r="A193" s="56">
        <v>101044999</v>
      </c>
      <c r="B193" s="56" t="s">
        <v>172</v>
      </c>
      <c r="C193" s="36">
        <v>0</v>
      </c>
    </row>
    <row r="194" spans="1:3" ht="17.100000000000001" customHeight="1">
      <c r="A194" s="56">
        <v>1010450</v>
      </c>
      <c r="B194" s="59" t="s">
        <v>174</v>
      </c>
      <c r="C194" s="34">
        <f>SUM(C195:C197)</f>
        <v>307</v>
      </c>
    </row>
    <row r="195" spans="1:3" ht="17.100000000000001" customHeight="1">
      <c r="A195" s="56">
        <v>101045001</v>
      </c>
      <c r="B195" s="56" t="s">
        <v>175</v>
      </c>
      <c r="C195" s="36">
        <v>307</v>
      </c>
    </row>
    <row r="196" spans="1:3" ht="17.100000000000001" customHeight="1">
      <c r="A196" s="56">
        <v>101045002</v>
      </c>
      <c r="B196" s="56" t="s">
        <v>176</v>
      </c>
      <c r="C196" s="36">
        <v>0</v>
      </c>
    </row>
    <row r="197" spans="1:3" ht="17.100000000000001" customHeight="1">
      <c r="A197" s="56">
        <v>101045003</v>
      </c>
      <c r="B197" s="56" t="s">
        <v>177</v>
      </c>
      <c r="C197" s="36">
        <v>0</v>
      </c>
    </row>
    <row r="198" spans="1:3" ht="17.100000000000001" customHeight="1">
      <c r="A198" s="56">
        <v>10105</v>
      </c>
      <c r="B198" s="59" t="s">
        <v>178</v>
      </c>
      <c r="C198" s="34">
        <f>SUM(C199:C221,C225,C228,C229,C233:C238,C250:C252,C257,C262)</f>
        <v>0</v>
      </c>
    </row>
    <row r="199" spans="1:3" ht="17.100000000000001" customHeight="1">
      <c r="A199" s="56">
        <v>1010501</v>
      </c>
      <c r="B199" s="59" t="s">
        <v>179</v>
      </c>
      <c r="C199" s="36">
        <v>0</v>
      </c>
    </row>
    <row r="200" spans="1:3" ht="17.100000000000001" customHeight="1">
      <c r="A200" s="56">
        <v>1010502</v>
      </c>
      <c r="B200" s="59" t="s">
        <v>180</v>
      </c>
      <c r="C200" s="36">
        <v>0</v>
      </c>
    </row>
    <row r="201" spans="1:3" ht="17.100000000000001" customHeight="1">
      <c r="A201" s="56">
        <v>1010503</v>
      </c>
      <c r="B201" s="59" t="s">
        <v>181</v>
      </c>
      <c r="C201" s="36">
        <v>0</v>
      </c>
    </row>
    <row r="202" spans="1:3" ht="17.100000000000001" customHeight="1">
      <c r="A202" s="56">
        <v>1010504</v>
      </c>
      <c r="B202" s="59" t="s">
        <v>182</v>
      </c>
      <c r="C202" s="36">
        <v>0</v>
      </c>
    </row>
    <row r="203" spans="1:3" ht="17.100000000000001" customHeight="1">
      <c r="A203" s="56">
        <v>1010505</v>
      </c>
      <c r="B203" s="59" t="s">
        <v>183</v>
      </c>
      <c r="C203" s="36">
        <v>0</v>
      </c>
    </row>
    <row r="204" spans="1:3" ht="17.100000000000001" customHeight="1">
      <c r="A204" s="56">
        <v>1010506</v>
      </c>
      <c r="B204" s="59" t="s">
        <v>184</v>
      </c>
      <c r="C204" s="36">
        <v>0</v>
      </c>
    </row>
    <row r="205" spans="1:3" ht="17.100000000000001" customHeight="1">
      <c r="A205" s="56">
        <v>1010507</v>
      </c>
      <c r="B205" s="59" t="s">
        <v>185</v>
      </c>
      <c r="C205" s="36">
        <v>0</v>
      </c>
    </row>
    <row r="206" spans="1:3" ht="17.100000000000001" customHeight="1">
      <c r="A206" s="56">
        <v>1010508</v>
      </c>
      <c r="B206" s="59" t="s">
        <v>186</v>
      </c>
      <c r="C206" s="36">
        <v>0</v>
      </c>
    </row>
    <row r="207" spans="1:3" ht="17.100000000000001" customHeight="1">
      <c r="A207" s="56">
        <v>1010509</v>
      </c>
      <c r="B207" s="59" t="s">
        <v>187</v>
      </c>
      <c r="C207" s="36">
        <v>0</v>
      </c>
    </row>
    <row r="208" spans="1:3" ht="17.100000000000001" customHeight="1">
      <c r="A208" s="56">
        <v>1010510</v>
      </c>
      <c r="B208" s="59" t="s">
        <v>188</v>
      </c>
      <c r="C208" s="36">
        <v>0</v>
      </c>
    </row>
    <row r="209" spans="1:3" ht="17.100000000000001" customHeight="1">
      <c r="A209" s="56">
        <v>1010511</v>
      </c>
      <c r="B209" s="59" t="s">
        <v>189</v>
      </c>
      <c r="C209" s="36">
        <v>0</v>
      </c>
    </row>
    <row r="210" spans="1:3" ht="17.100000000000001" customHeight="1">
      <c r="A210" s="56">
        <v>1010512</v>
      </c>
      <c r="B210" s="59" t="s">
        <v>190</v>
      </c>
      <c r="C210" s="36">
        <v>0</v>
      </c>
    </row>
    <row r="211" spans="1:3" ht="17.100000000000001" customHeight="1">
      <c r="A211" s="56">
        <v>1010513</v>
      </c>
      <c r="B211" s="59" t="s">
        <v>191</v>
      </c>
      <c r="C211" s="36">
        <v>0</v>
      </c>
    </row>
    <row r="212" spans="1:3" ht="17.100000000000001" customHeight="1">
      <c r="A212" s="56">
        <v>1010514</v>
      </c>
      <c r="B212" s="59" t="s">
        <v>192</v>
      </c>
      <c r="C212" s="36">
        <v>0</v>
      </c>
    </row>
    <row r="213" spans="1:3" ht="17.100000000000001" customHeight="1">
      <c r="A213" s="56">
        <v>1010515</v>
      </c>
      <c r="B213" s="59" t="s">
        <v>193</v>
      </c>
      <c r="C213" s="36">
        <v>0</v>
      </c>
    </row>
    <row r="214" spans="1:3" ht="17.100000000000001" customHeight="1">
      <c r="A214" s="56">
        <v>1010516</v>
      </c>
      <c r="B214" s="59" t="s">
        <v>194</v>
      </c>
      <c r="C214" s="36">
        <v>0</v>
      </c>
    </row>
    <row r="215" spans="1:3" ht="17.100000000000001" customHeight="1">
      <c r="A215" s="56">
        <v>1010517</v>
      </c>
      <c r="B215" s="59" t="s">
        <v>195</v>
      </c>
      <c r="C215" s="36">
        <v>0</v>
      </c>
    </row>
    <row r="216" spans="1:3" ht="17.100000000000001" customHeight="1">
      <c r="A216" s="56">
        <v>1010518</v>
      </c>
      <c r="B216" s="59" t="s">
        <v>196</v>
      </c>
      <c r="C216" s="36">
        <v>0</v>
      </c>
    </row>
    <row r="217" spans="1:3" ht="17.100000000000001" customHeight="1">
      <c r="A217" s="56">
        <v>1010519</v>
      </c>
      <c r="B217" s="59" t="s">
        <v>197</v>
      </c>
      <c r="C217" s="36">
        <v>0</v>
      </c>
    </row>
    <row r="218" spans="1:3" ht="17.100000000000001" customHeight="1">
      <c r="A218" s="56">
        <v>1010520</v>
      </c>
      <c r="B218" s="59" t="s">
        <v>198</v>
      </c>
      <c r="C218" s="36">
        <v>0</v>
      </c>
    </row>
    <row r="219" spans="1:3" ht="17.100000000000001" customHeight="1">
      <c r="A219" s="56">
        <v>1010521</v>
      </c>
      <c r="B219" s="59" t="s">
        <v>199</v>
      </c>
      <c r="C219" s="36">
        <v>0</v>
      </c>
    </row>
    <row r="220" spans="1:3" ht="17.100000000000001" customHeight="1">
      <c r="A220" s="56">
        <v>1010522</v>
      </c>
      <c r="B220" s="59" t="s">
        <v>200</v>
      </c>
      <c r="C220" s="36">
        <v>0</v>
      </c>
    </row>
    <row r="221" spans="1:3" ht="17.100000000000001" customHeight="1">
      <c r="A221" s="56">
        <v>1010523</v>
      </c>
      <c r="B221" s="59" t="s">
        <v>201</v>
      </c>
      <c r="C221" s="34">
        <f>SUM(C222:C224)</f>
        <v>0</v>
      </c>
    </row>
    <row r="222" spans="1:3" ht="17.100000000000001" customHeight="1">
      <c r="A222" s="56">
        <v>101052303</v>
      </c>
      <c r="B222" s="56" t="s">
        <v>202</v>
      </c>
      <c r="C222" s="36">
        <v>0</v>
      </c>
    </row>
    <row r="223" spans="1:3" ht="17.100000000000001" customHeight="1">
      <c r="A223" s="56">
        <v>101052304</v>
      </c>
      <c r="B223" s="56" t="s">
        <v>203</v>
      </c>
      <c r="C223" s="36">
        <v>0</v>
      </c>
    </row>
    <row r="224" spans="1:3" ht="17.100000000000001" customHeight="1">
      <c r="A224" s="56">
        <v>101052309</v>
      </c>
      <c r="B224" s="56" t="s">
        <v>204</v>
      </c>
      <c r="C224" s="36">
        <v>0</v>
      </c>
    </row>
    <row r="225" spans="1:3" ht="17.100000000000001" customHeight="1">
      <c r="A225" s="56">
        <v>1010524</v>
      </c>
      <c r="B225" s="59" t="s">
        <v>205</v>
      </c>
      <c r="C225" s="34">
        <f>SUM(C226:C227)</f>
        <v>0</v>
      </c>
    </row>
    <row r="226" spans="1:3" ht="17.100000000000001" customHeight="1">
      <c r="A226" s="56">
        <v>101052401</v>
      </c>
      <c r="B226" s="56" t="s">
        <v>206</v>
      </c>
      <c r="C226" s="36">
        <v>0</v>
      </c>
    </row>
    <row r="227" spans="1:3" ht="17.100000000000001" customHeight="1">
      <c r="A227" s="56">
        <v>101052409</v>
      </c>
      <c r="B227" s="56" t="s">
        <v>207</v>
      </c>
      <c r="C227" s="36">
        <v>0</v>
      </c>
    </row>
    <row r="228" spans="1:3" ht="17.100000000000001" customHeight="1">
      <c r="A228" s="56">
        <v>1010525</v>
      </c>
      <c r="B228" s="59" t="s">
        <v>208</v>
      </c>
      <c r="C228" s="36">
        <v>0</v>
      </c>
    </row>
    <row r="229" spans="1:3" ht="17.100000000000001" customHeight="1">
      <c r="A229" s="56">
        <v>1010526</v>
      </c>
      <c r="B229" s="59" t="s">
        <v>209</v>
      </c>
      <c r="C229" s="34">
        <f>SUM(C230:C232)</f>
        <v>0</v>
      </c>
    </row>
    <row r="230" spans="1:3" ht="17.100000000000001" customHeight="1">
      <c r="A230" s="56">
        <v>101052601</v>
      </c>
      <c r="B230" s="56" t="s">
        <v>210</v>
      </c>
      <c r="C230" s="36">
        <v>0</v>
      </c>
    </row>
    <row r="231" spans="1:3" ht="17.100000000000001" customHeight="1">
      <c r="A231" s="56">
        <v>101052602</v>
      </c>
      <c r="B231" s="56" t="s">
        <v>211</v>
      </c>
      <c r="C231" s="36">
        <v>0</v>
      </c>
    </row>
    <row r="232" spans="1:3" ht="17.100000000000001" customHeight="1">
      <c r="A232" s="56">
        <v>101052609</v>
      </c>
      <c r="B232" s="56" t="s">
        <v>212</v>
      </c>
      <c r="C232" s="36">
        <v>0</v>
      </c>
    </row>
    <row r="233" spans="1:3" ht="17.100000000000001" customHeight="1">
      <c r="A233" s="56">
        <v>1010527</v>
      </c>
      <c r="B233" s="59" t="s">
        <v>213</v>
      </c>
      <c r="C233" s="36">
        <v>0</v>
      </c>
    </row>
    <row r="234" spans="1:3" ht="17.100000000000001" customHeight="1">
      <c r="A234" s="56">
        <v>1010528</v>
      </c>
      <c r="B234" s="59" t="s">
        <v>214</v>
      </c>
      <c r="C234" s="36">
        <v>0</v>
      </c>
    </row>
    <row r="235" spans="1:3" ht="17.100000000000001" customHeight="1">
      <c r="A235" s="56">
        <v>1010529</v>
      </c>
      <c r="B235" s="59" t="s">
        <v>215</v>
      </c>
      <c r="C235" s="36">
        <v>0</v>
      </c>
    </row>
    <row r="236" spans="1:3" ht="17.100000000000001" customHeight="1">
      <c r="A236" s="56">
        <v>1010530</v>
      </c>
      <c r="B236" s="59" t="s">
        <v>216</v>
      </c>
      <c r="C236" s="36">
        <v>0</v>
      </c>
    </row>
    <row r="237" spans="1:3" ht="17.100000000000001" customHeight="1">
      <c r="A237" s="56">
        <v>1010531</v>
      </c>
      <c r="B237" s="59" t="s">
        <v>217</v>
      </c>
      <c r="C237" s="36">
        <v>0</v>
      </c>
    </row>
    <row r="238" spans="1:3" ht="17.100000000000001" customHeight="1">
      <c r="A238" s="56">
        <v>1010532</v>
      </c>
      <c r="B238" s="59" t="s">
        <v>218</v>
      </c>
      <c r="C238" s="34">
        <f>SUM(C239:C249)</f>
        <v>0</v>
      </c>
    </row>
    <row r="239" spans="1:3" ht="17.100000000000001" customHeight="1">
      <c r="A239" s="56">
        <v>101053201</v>
      </c>
      <c r="B239" s="56" t="s">
        <v>219</v>
      </c>
      <c r="C239" s="36">
        <v>0</v>
      </c>
    </row>
    <row r="240" spans="1:3" ht="17.100000000000001" customHeight="1">
      <c r="A240" s="56">
        <v>101053202</v>
      </c>
      <c r="B240" s="56" t="s">
        <v>220</v>
      </c>
      <c r="C240" s="36">
        <v>0</v>
      </c>
    </row>
    <row r="241" spans="1:3" ht="17.100000000000001" customHeight="1">
      <c r="A241" s="56">
        <v>101053203</v>
      </c>
      <c r="B241" s="56" t="s">
        <v>221</v>
      </c>
      <c r="C241" s="36">
        <v>0</v>
      </c>
    </row>
    <row r="242" spans="1:3" ht="17.100000000000001" customHeight="1">
      <c r="A242" s="56">
        <v>101053205</v>
      </c>
      <c r="B242" s="56" t="s">
        <v>222</v>
      </c>
      <c r="C242" s="36">
        <v>0</v>
      </c>
    </row>
    <row r="243" spans="1:3" ht="17.100000000000001" customHeight="1">
      <c r="A243" s="56">
        <v>101053206</v>
      </c>
      <c r="B243" s="56" t="s">
        <v>223</v>
      </c>
      <c r="C243" s="36">
        <v>0</v>
      </c>
    </row>
    <row r="244" spans="1:3" ht="17.100000000000001" customHeight="1">
      <c r="A244" s="56">
        <v>101053215</v>
      </c>
      <c r="B244" s="56" t="s">
        <v>224</v>
      </c>
      <c r="C244" s="36">
        <v>0</v>
      </c>
    </row>
    <row r="245" spans="1:3" ht="17.100000000000001" customHeight="1">
      <c r="A245" s="56">
        <v>101053216</v>
      </c>
      <c r="B245" s="56" t="s">
        <v>225</v>
      </c>
      <c r="C245" s="36">
        <v>0</v>
      </c>
    </row>
    <row r="246" spans="1:3" ht="17.100000000000001" customHeight="1">
      <c r="A246" s="56">
        <v>101053218</v>
      </c>
      <c r="B246" s="56" t="s">
        <v>226</v>
      </c>
      <c r="C246" s="36">
        <v>0</v>
      </c>
    </row>
    <row r="247" spans="1:3" ht="17.100000000000001" customHeight="1">
      <c r="A247" s="56">
        <v>101053219</v>
      </c>
      <c r="B247" s="56" t="s">
        <v>227</v>
      </c>
      <c r="C247" s="36">
        <v>0</v>
      </c>
    </row>
    <row r="248" spans="1:3" ht="17.100000000000001" customHeight="1">
      <c r="A248" s="56">
        <v>101053220</v>
      </c>
      <c r="B248" s="56" t="s">
        <v>228</v>
      </c>
      <c r="C248" s="36">
        <v>0</v>
      </c>
    </row>
    <row r="249" spans="1:3" ht="17.100000000000001" customHeight="1">
      <c r="A249" s="56">
        <v>101053299</v>
      </c>
      <c r="B249" s="56" t="s">
        <v>229</v>
      </c>
      <c r="C249" s="36">
        <v>0</v>
      </c>
    </row>
    <row r="250" spans="1:3" ht="17.100000000000001" customHeight="1">
      <c r="A250" s="56">
        <v>1010533</v>
      </c>
      <c r="B250" s="59" t="s">
        <v>230</v>
      </c>
      <c r="C250" s="36">
        <v>0</v>
      </c>
    </row>
    <row r="251" spans="1:3" ht="17.25" customHeight="1">
      <c r="A251" s="56">
        <v>1010534</v>
      </c>
      <c r="B251" s="59" t="s">
        <v>231</v>
      </c>
      <c r="C251" s="36">
        <v>0</v>
      </c>
    </row>
    <row r="252" spans="1:3" ht="17.100000000000001" customHeight="1">
      <c r="A252" s="56">
        <v>1010535</v>
      </c>
      <c r="B252" s="59" t="s">
        <v>232</v>
      </c>
      <c r="C252" s="34">
        <f>SUM(C253:C256)</f>
        <v>0</v>
      </c>
    </row>
    <row r="253" spans="1:3" ht="17.100000000000001" customHeight="1">
      <c r="A253" s="56">
        <v>101053501</v>
      </c>
      <c r="B253" s="56" t="s">
        <v>233</v>
      </c>
      <c r="C253" s="36">
        <v>0</v>
      </c>
    </row>
    <row r="254" spans="1:3" ht="17.100000000000001" customHeight="1">
      <c r="A254" s="56">
        <v>101053502</v>
      </c>
      <c r="B254" s="56" t="s">
        <v>234</v>
      </c>
      <c r="C254" s="36">
        <v>0</v>
      </c>
    </row>
    <row r="255" spans="1:3" ht="17.100000000000001" customHeight="1">
      <c r="A255" s="56">
        <v>101053503</v>
      </c>
      <c r="B255" s="56" t="s">
        <v>235</v>
      </c>
      <c r="C255" s="36">
        <v>0</v>
      </c>
    </row>
    <row r="256" spans="1:3" ht="17.100000000000001" customHeight="1">
      <c r="A256" s="56">
        <v>101053599</v>
      </c>
      <c r="B256" s="56" t="s">
        <v>236</v>
      </c>
      <c r="C256" s="36">
        <v>0</v>
      </c>
    </row>
    <row r="257" spans="1:3" ht="17.100000000000001" customHeight="1">
      <c r="A257" s="56">
        <v>1010536</v>
      </c>
      <c r="B257" s="59" t="s">
        <v>237</v>
      </c>
      <c r="C257" s="34">
        <f>SUM(C258:C261)</f>
        <v>0</v>
      </c>
    </row>
    <row r="258" spans="1:3" ht="17.100000000000001" customHeight="1">
      <c r="A258" s="56">
        <v>101053601</v>
      </c>
      <c r="B258" s="56" t="s">
        <v>238</v>
      </c>
      <c r="C258" s="36">
        <v>0</v>
      </c>
    </row>
    <row r="259" spans="1:3" ht="17.100000000000001" customHeight="1">
      <c r="A259" s="56">
        <v>101053602</v>
      </c>
      <c r="B259" s="56" t="s">
        <v>239</v>
      </c>
      <c r="C259" s="36">
        <v>0</v>
      </c>
    </row>
    <row r="260" spans="1:3" ht="17.100000000000001" customHeight="1">
      <c r="A260" s="56">
        <v>101053603</v>
      </c>
      <c r="B260" s="56" t="s">
        <v>240</v>
      </c>
      <c r="C260" s="36">
        <v>0</v>
      </c>
    </row>
    <row r="261" spans="1:3" ht="17.100000000000001" customHeight="1">
      <c r="A261" s="56">
        <v>101053699</v>
      </c>
      <c r="B261" s="56" t="s">
        <v>241</v>
      </c>
      <c r="C261" s="36">
        <v>0</v>
      </c>
    </row>
    <row r="262" spans="1:3" ht="17.100000000000001" customHeight="1">
      <c r="A262" s="56">
        <v>1010599</v>
      </c>
      <c r="B262" s="59" t="s">
        <v>242</v>
      </c>
      <c r="C262" s="36">
        <v>0</v>
      </c>
    </row>
    <row r="263" spans="1:3" ht="17.100000000000001" customHeight="1">
      <c r="A263" s="56">
        <v>10106</v>
      </c>
      <c r="B263" s="59" t="s">
        <v>243</v>
      </c>
      <c r="C263" s="34">
        <f>SUM(C264,C268:C270)</f>
        <v>2554</v>
      </c>
    </row>
    <row r="264" spans="1:3" ht="17.100000000000001" customHeight="1">
      <c r="A264" s="56">
        <v>1010601</v>
      </c>
      <c r="B264" s="59" t="s">
        <v>244</v>
      </c>
      <c r="C264" s="34">
        <f>SUM(C265:C267)</f>
        <v>2546</v>
      </c>
    </row>
    <row r="265" spans="1:3" ht="17.100000000000001" customHeight="1">
      <c r="A265" s="56">
        <v>101060101</v>
      </c>
      <c r="B265" s="56" t="s">
        <v>245</v>
      </c>
      <c r="C265" s="36">
        <v>0</v>
      </c>
    </row>
    <row r="266" spans="1:3" ht="17.100000000000001" customHeight="1">
      <c r="A266" s="56">
        <v>101060102</v>
      </c>
      <c r="B266" s="56" t="s">
        <v>246</v>
      </c>
      <c r="C266" s="36">
        <v>0</v>
      </c>
    </row>
    <row r="267" spans="1:3" ht="17.100000000000001" customHeight="1">
      <c r="A267" s="56">
        <v>101060109</v>
      </c>
      <c r="B267" s="56" t="s">
        <v>247</v>
      </c>
      <c r="C267" s="36">
        <v>2546</v>
      </c>
    </row>
    <row r="268" spans="1:3" ht="17.100000000000001" customHeight="1">
      <c r="A268" s="56">
        <v>1010602</v>
      </c>
      <c r="B268" s="59" t="s">
        <v>248</v>
      </c>
      <c r="C268" s="36">
        <v>0</v>
      </c>
    </row>
    <row r="269" spans="1:3" ht="17.100000000000001" customHeight="1">
      <c r="A269" s="56">
        <v>1010603</v>
      </c>
      <c r="B269" s="59" t="s">
        <v>249</v>
      </c>
      <c r="C269" s="36">
        <v>0</v>
      </c>
    </row>
    <row r="270" spans="1:3" ht="17.100000000000001" customHeight="1">
      <c r="A270" s="56">
        <v>1010620</v>
      </c>
      <c r="B270" s="59" t="s">
        <v>250</v>
      </c>
      <c r="C270" s="36">
        <v>8</v>
      </c>
    </row>
    <row r="271" spans="1:3" ht="17.100000000000001" customHeight="1">
      <c r="A271" s="56">
        <v>10107</v>
      </c>
      <c r="B271" s="59" t="s">
        <v>251</v>
      </c>
      <c r="C271" s="34">
        <f>SUM(C272:C275)</f>
        <v>34</v>
      </c>
    </row>
    <row r="272" spans="1:3" ht="17.100000000000001" customHeight="1">
      <c r="A272" s="56">
        <v>1010701</v>
      </c>
      <c r="B272" s="59" t="s">
        <v>252</v>
      </c>
      <c r="C272" s="36">
        <v>0</v>
      </c>
    </row>
    <row r="273" spans="1:3" ht="17.100000000000001" customHeight="1">
      <c r="A273" s="56">
        <v>1010702</v>
      </c>
      <c r="B273" s="59" t="s">
        <v>253</v>
      </c>
      <c r="C273" s="36">
        <v>0</v>
      </c>
    </row>
    <row r="274" spans="1:3" ht="17.100000000000001" customHeight="1">
      <c r="A274" s="56">
        <v>1010719</v>
      </c>
      <c r="B274" s="59" t="s">
        <v>254</v>
      </c>
      <c r="C274" s="36">
        <v>34</v>
      </c>
    </row>
    <row r="275" spans="1:3" ht="17.100000000000001" customHeight="1">
      <c r="A275" s="56">
        <v>1010720</v>
      </c>
      <c r="B275" s="59" t="s">
        <v>255</v>
      </c>
      <c r="C275" s="36">
        <v>0</v>
      </c>
    </row>
    <row r="276" spans="1:3" ht="17.100000000000001" customHeight="1">
      <c r="A276" s="56">
        <v>10109</v>
      </c>
      <c r="B276" s="59" t="s">
        <v>256</v>
      </c>
      <c r="C276" s="34">
        <f>SUM(C277,C280:C289)</f>
        <v>7665</v>
      </c>
    </row>
    <row r="277" spans="1:3" ht="17.100000000000001" customHeight="1">
      <c r="A277" s="56">
        <v>1010901</v>
      </c>
      <c r="B277" s="59" t="s">
        <v>257</v>
      </c>
      <c r="C277" s="34">
        <f>SUM(C278:C279)</f>
        <v>3011</v>
      </c>
    </row>
    <row r="278" spans="1:3" ht="17.100000000000001" customHeight="1">
      <c r="A278" s="56">
        <v>101090101</v>
      </c>
      <c r="B278" s="56" t="s">
        <v>258</v>
      </c>
      <c r="C278" s="36">
        <v>0</v>
      </c>
    </row>
    <row r="279" spans="1:3" ht="17.100000000000001" customHeight="1">
      <c r="A279" s="56">
        <v>101090109</v>
      </c>
      <c r="B279" s="56" t="s">
        <v>259</v>
      </c>
      <c r="C279" s="36">
        <v>3011</v>
      </c>
    </row>
    <row r="280" spans="1:3" ht="17.100000000000001" customHeight="1">
      <c r="A280" s="56">
        <v>1010902</v>
      </c>
      <c r="B280" s="59" t="s">
        <v>260</v>
      </c>
      <c r="C280" s="36">
        <v>95</v>
      </c>
    </row>
    <row r="281" spans="1:3" ht="17.100000000000001" customHeight="1">
      <c r="A281" s="56">
        <v>1010903</v>
      </c>
      <c r="B281" s="59" t="s">
        <v>261</v>
      </c>
      <c r="C281" s="36">
        <v>3699</v>
      </c>
    </row>
    <row r="282" spans="1:3" ht="17.100000000000001" customHeight="1">
      <c r="A282" s="56">
        <v>1010904</v>
      </c>
      <c r="B282" s="59" t="s">
        <v>262</v>
      </c>
      <c r="C282" s="36">
        <v>0</v>
      </c>
    </row>
    <row r="283" spans="1:3" ht="17.100000000000001" customHeight="1">
      <c r="A283" s="56">
        <v>1010905</v>
      </c>
      <c r="B283" s="59" t="s">
        <v>263</v>
      </c>
      <c r="C283" s="36">
        <v>80</v>
      </c>
    </row>
    <row r="284" spans="1:3" ht="17.100000000000001" customHeight="1">
      <c r="A284" s="56">
        <v>1010906</v>
      </c>
      <c r="B284" s="59" t="s">
        <v>264</v>
      </c>
      <c r="C284" s="36">
        <v>196</v>
      </c>
    </row>
    <row r="285" spans="1:3" ht="17.100000000000001" customHeight="1">
      <c r="A285" s="56">
        <v>1010918</v>
      </c>
      <c r="B285" s="59" t="s">
        <v>265</v>
      </c>
      <c r="C285" s="36">
        <v>0</v>
      </c>
    </row>
    <row r="286" spans="1:3" ht="17.100000000000001" customHeight="1">
      <c r="A286" s="56">
        <v>1010919</v>
      </c>
      <c r="B286" s="59" t="s">
        <v>266</v>
      </c>
      <c r="C286" s="36">
        <v>547</v>
      </c>
    </row>
    <row r="287" spans="1:3" ht="17.100000000000001" customHeight="1">
      <c r="A287" s="56">
        <v>1010920</v>
      </c>
      <c r="B287" s="59" t="s">
        <v>267</v>
      </c>
      <c r="C287" s="36">
        <v>37</v>
      </c>
    </row>
    <row r="288" spans="1:3" ht="17.100000000000001" customHeight="1">
      <c r="A288" s="56">
        <v>1010921</v>
      </c>
      <c r="B288" s="59" t="s">
        <v>268</v>
      </c>
      <c r="C288" s="36">
        <v>0</v>
      </c>
    </row>
    <row r="289" spans="1:3" ht="17.100000000000001" customHeight="1">
      <c r="A289" s="56">
        <v>1010922</v>
      </c>
      <c r="B289" s="59" t="s">
        <v>269</v>
      </c>
      <c r="C289" s="36">
        <v>0</v>
      </c>
    </row>
    <row r="290" spans="1:3" ht="17.100000000000001" customHeight="1">
      <c r="A290" s="56">
        <v>10110</v>
      </c>
      <c r="B290" s="59" t="s">
        <v>270</v>
      </c>
      <c r="C290" s="34">
        <f>SUM(C291:C298)</f>
        <v>4028</v>
      </c>
    </row>
    <row r="291" spans="1:3" ht="17.100000000000001" customHeight="1">
      <c r="A291" s="56">
        <v>1011001</v>
      </c>
      <c r="B291" s="59" t="s">
        <v>271</v>
      </c>
      <c r="C291" s="36">
        <v>277</v>
      </c>
    </row>
    <row r="292" spans="1:3" ht="17.100000000000001" customHeight="1">
      <c r="A292" s="56">
        <v>1011002</v>
      </c>
      <c r="B292" s="59" t="s">
        <v>272</v>
      </c>
      <c r="C292" s="36">
        <v>39</v>
      </c>
    </row>
    <row r="293" spans="1:3" ht="17.100000000000001" customHeight="1">
      <c r="A293" s="56">
        <v>1011003</v>
      </c>
      <c r="B293" s="59" t="s">
        <v>273</v>
      </c>
      <c r="C293" s="36">
        <v>2575</v>
      </c>
    </row>
    <row r="294" spans="1:3" ht="17.100000000000001" customHeight="1">
      <c r="A294" s="56">
        <v>1011004</v>
      </c>
      <c r="B294" s="59" t="s">
        <v>274</v>
      </c>
      <c r="C294" s="36">
        <v>0</v>
      </c>
    </row>
    <row r="295" spans="1:3" ht="17.100000000000001" customHeight="1">
      <c r="A295" s="56">
        <v>1011005</v>
      </c>
      <c r="B295" s="59" t="s">
        <v>275</v>
      </c>
      <c r="C295" s="36">
        <v>58</v>
      </c>
    </row>
    <row r="296" spans="1:3" ht="17.100000000000001" customHeight="1">
      <c r="A296" s="56">
        <v>1011006</v>
      </c>
      <c r="B296" s="59" t="s">
        <v>276</v>
      </c>
      <c r="C296" s="36">
        <v>229</v>
      </c>
    </row>
    <row r="297" spans="1:3" ht="17.100000000000001" customHeight="1">
      <c r="A297" s="56">
        <v>1011019</v>
      </c>
      <c r="B297" s="59" t="s">
        <v>277</v>
      </c>
      <c r="C297" s="36">
        <v>533</v>
      </c>
    </row>
    <row r="298" spans="1:3" ht="17.100000000000001" customHeight="1">
      <c r="A298" s="56">
        <v>1011020</v>
      </c>
      <c r="B298" s="59" t="s">
        <v>278</v>
      </c>
      <c r="C298" s="36">
        <v>317</v>
      </c>
    </row>
    <row r="299" spans="1:3" ht="17.100000000000001" customHeight="1">
      <c r="A299" s="56">
        <v>10111</v>
      </c>
      <c r="B299" s="59" t="s">
        <v>279</v>
      </c>
      <c r="C299" s="34">
        <f>SUM(C300,C303:C304)</f>
        <v>1103</v>
      </c>
    </row>
    <row r="300" spans="1:3" ht="17.100000000000001" customHeight="1">
      <c r="A300" s="56">
        <v>1011101</v>
      </c>
      <c r="B300" s="59" t="s">
        <v>280</v>
      </c>
      <c r="C300" s="34">
        <f>SUM(C301:C302)</f>
        <v>0</v>
      </c>
    </row>
    <row r="301" spans="1:3" ht="17.100000000000001" customHeight="1">
      <c r="A301" s="56">
        <v>101110101</v>
      </c>
      <c r="B301" s="56" t="s">
        <v>281</v>
      </c>
      <c r="C301" s="36">
        <v>0</v>
      </c>
    </row>
    <row r="302" spans="1:3" ht="17.100000000000001" customHeight="1">
      <c r="A302" s="56">
        <v>101110109</v>
      </c>
      <c r="B302" s="56" t="s">
        <v>282</v>
      </c>
      <c r="C302" s="36">
        <v>0</v>
      </c>
    </row>
    <row r="303" spans="1:3" ht="17.100000000000001" customHeight="1">
      <c r="A303" s="56">
        <v>1011119</v>
      </c>
      <c r="B303" s="59" t="s">
        <v>283</v>
      </c>
      <c r="C303" s="36">
        <v>1052</v>
      </c>
    </row>
    <row r="304" spans="1:3" ht="17.100000000000001" customHeight="1">
      <c r="A304" s="56">
        <v>1011120</v>
      </c>
      <c r="B304" s="59" t="s">
        <v>284</v>
      </c>
      <c r="C304" s="36">
        <v>51</v>
      </c>
    </row>
    <row r="305" spans="1:3" ht="17.100000000000001" customHeight="1">
      <c r="A305" s="56">
        <v>10112</v>
      </c>
      <c r="B305" s="59" t="s">
        <v>285</v>
      </c>
      <c r="C305" s="34">
        <f>SUM(C306:C313)</f>
        <v>4030</v>
      </c>
    </row>
    <row r="306" spans="1:3" ht="17.100000000000001" customHeight="1">
      <c r="A306" s="56">
        <v>1011201</v>
      </c>
      <c r="B306" s="59" t="s">
        <v>286</v>
      </c>
      <c r="C306" s="36">
        <v>58</v>
      </c>
    </row>
    <row r="307" spans="1:3" ht="17.100000000000001" customHeight="1">
      <c r="A307" s="56">
        <v>1011202</v>
      </c>
      <c r="B307" s="59" t="s">
        <v>287</v>
      </c>
      <c r="C307" s="36">
        <v>11</v>
      </c>
    </row>
    <row r="308" spans="1:3" ht="17.100000000000001" customHeight="1">
      <c r="A308" s="56">
        <v>1011203</v>
      </c>
      <c r="B308" s="59" t="s">
        <v>288</v>
      </c>
      <c r="C308" s="36">
        <v>2457</v>
      </c>
    </row>
    <row r="309" spans="1:3" ht="17.100000000000001" customHeight="1">
      <c r="A309" s="56">
        <v>1011204</v>
      </c>
      <c r="B309" s="59" t="s">
        <v>289</v>
      </c>
      <c r="C309" s="36">
        <v>0</v>
      </c>
    </row>
    <row r="310" spans="1:3" ht="17.100000000000001" customHeight="1">
      <c r="A310" s="56">
        <v>1011205</v>
      </c>
      <c r="B310" s="59" t="s">
        <v>290</v>
      </c>
      <c r="C310" s="36">
        <v>15</v>
      </c>
    </row>
    <row r="311" spans="1:3" ht="17.100000000000001" customHeight="1">
      <c r="A311" s="56">
        <v>1011206</v>
      </c>
      <c r="B311" s="59" t="s">
        <v>291</v>
      </c>
      <c r="C311" s="36">
        <v>834</v>
      </c>
    </row>
    <row r="312" spans="1:3" ht="17.100000000000001" customHeight="1">
      <c r="A312" s="56">
        <v>1011219</v>
      </c>
      <c r="B312" s="59" t="s">
        <v>292</v>
      </c>
      <c r="C312" s="36">
        <v>2</v>
      </c>
    </row>
    <row r="313" spans="1:3" ht="17.100000000000001" customHeight="1">
      <c r="A313" s="56">
        <v>1011220</v>
      </c>
      <c r="B313" s="59" t="s">
        <v>293</v>
      </c>
      <c r="C313" s="36">
        <v>653</v>
      </c>
    </row>
    <row r="314" spans="1:3" ht="17.100000000000001" customHeight="1">
      <c r="A314" s="56">
        <v>10113</v>
      </c>
      <c r="B314" s="59" t="s">
        <v>294</v>
      </c>
      <c r="C314" s="34">
        <f>SUM(C315:C322)</f>
        <v>2727</v>
      </c>
    </row>
    <row r="315" spans="1:3" ht="17.100000000000001" customHeight="1">
      <c r="A315" s="56">
        <v>1011301</v>
      </c>
      <c r="B315" s="59" t="s">
        <v>295</v>
      </c>
      <c r="C315" s="36">
        <v>52</v>
      </c>
    </row>
    <row r="316" spans="1:3" ht="17.100000000000001" customHeight="1">
      <c r="A316" s="56">
        <v>1011302</v>
      </c>
      <c r="B316" s="59" t="s">
        <v>296</v>
      </c>
      <c r="C316" s="36">
        <v>0</v>
      </c>
    </row>
    <row r="317" spans="1:3" ht="17.100000000000001" customHeight="1">
      <c r="A317" s="56">
        <v>1011303</v>
      </c>
      <c r="B317" s="59" t="s">
        <v>297</v>
      </c>
      <c r="C317" s="36">
        <v>2586</v>
      </c>
    </row>
    <row r="318" spans="1:3" ht="17.100000000000001" customHeight="1">
      <c r="A318" s="56">
        <v>1011304</v>
      </c>
      <c r="B318" s="59" t="s">
        <v>298</v>
      </c>
      <c r="C318" s="36">
        <v>0</v>
      </c>
    </row>
    <row r="319" spans="1:3" ht="17.100000000000001" customHeight="1">
      <c r="A319" s="56">
        <v>1011305</v>
      </c>
      <c r="B319" s="59" t="s">
        <v>299</v>
      </c>
      <c r="C319" s="36">
        <v>0</v>
      </c>
    </row>
    <row r="320" spans="1:3" ht="17.100000000000001" customHeight="1">
      <c r="A320" s="56">
        <v>1011306</v>
      </c>
      <c r="B320" s="59" t="s">
        <v>300</v>
      </c>
      <c r="C320" s="36">
        <v>14</v>
      </c>
    </row>
    <row r="321" spans="1:3" ht="17.100000000000001" customHeight="1">
      <c r="A321" s="56">
        <v>1011319</v>
      </c>
      <c r="B321" s="59" t="s">
        <v>301</v>
      </c>
      <c r="C321" s="36">
        <v>51</v>
      </c>
    </row>
    <row r="322" spans="1:3" ht="17.100000000000001" customHeight="1">
      <c r="A322" s="56">
        <v>1011320</v>
      </c>
      <c r="B322" s="59" t="s">
        <v>302</v>
      </c>
      <c r="C322" s="36">
        <v>24</v>
      </c>
    </row>
    <row r="323" spans="1:3" ht="17.100000000000001" customHeight="1">
      <c r="A323" s="56">
        <v>10114</v>
      </c>
      <c r="B323" s="59" t="s">
        <v>303</v>
      </c>
      <c r="C323" s="34">
        <f>SUM(C324:C325)</f>
        <v>527</v>
      </c>
    </row>
    <row r="324" spans="1:3" ht="17.100000000000001" customHeight="1">
      <c r="A324" s="56">
        <v>1011401</v>
      </c>
      <c r="B324" s="59" t="s">
        <v>304</v>
      </c>
      <c r="C324" s="36">
        <v>527</v>
      </c>
    </row>
    <row r="325" spans="1:3" ht="17.100000000000001" customHeight="1">
      <c r="A325" s="56">
        <v>1011420</v>
      </c>
      <c r="B325" s="59" t="s">
        <v>305</v>
      </c>
      <c r="C325" s="36">
        <v>0</v>
      </c>
    </row>
    <row r="326" spans="1:3" ht="17.100000000000001" customHeight="1">
      <c r="A326" s="56">
        <v>10115</v>
      </c>
      <c r="B326" s="59" t="s">
        <v>306</v>
      </c>
      <c r="C326" s="34">
        <f>SUM(C327:C328)</f>
        <v>0</v>
      </c>
    </row>
    <row r="327" spans="1:3" ht="17.100000000000001" customHeight="1">
      <c r="A327" s="56">
        <v>1011501</v>
      </c>
      <c r="B327" s="59" t="s">
        <v>307</v>
      </c>
      <c r="C327" s="36">
        <v>0</v>
      </c>
    </row>
    <row r="328" spans="1:3" ht="17.100000000000001" customHeight="1">
      <c r="A328" s="56">
        <v>1011520</v>
      </c>
      <c r="B328" s="59" t="s">
        <v>308</v>
      </c>
      <c r="C328" s="36">
        <v>0</v>
      </c>
    </row>
    <row r="329" spans="1:3" ht="17.100000000000001" customHeight="1">
      <c r="A329" s="56">
        <v>10116</v>
      </c>
      <c r="B329" s="59" t="s">
        <v>309</v>
      </c>
      <c r="C329" s="34">
        <f>SUM(C330:C331)</f>
        <v>0</v>
      </c>
    </row>
    <row r="330" spans="1:3" ht="17.100000000000001" customHeight="1">
      <c r="A330" s="56">
        <v>1011601</v>
      </c>
      <c r="B330" s="59" t="s">
        <v>310</v>
      </c>
      <c r="C330" s="36">
        <v>0</v>
      </c>
    </row>
    <row r="331" spans="1:3" ht="17.100000000000001" customHeight="1">
      <c r="A331" s="56">
        <v>1011620</v>
      </c>
      <c r="B331" s="59" t="s">
        <v>311</v>
      </c>
      <c r="C331" s="36">
        <v>0</v>
      </c>
    </row>
    <row r="332" spans="1:3" ht="17.100000000000001" customHeight="1">
      <c r="A332" s="56">
        <v>10117</v>
      </c>
      <c r="B332" s="59" t="s">
        <v>312</v>
      </c>
      <c r="C332" s="34">
        <f>SUM(C333,C337,C341:C342)</f>
        <v>0</v>
      </c>
    </row>
    <row r="333" spans="1:3" ht="17.100000000000001" customHeight="1">
      <c r="A333" s="56">
        <v>1011701</v>
      </c>
      <c r="B333" s="59" t="s">
        <v>313</v>
      </c>
      <c r="C333" s="34">
        <f>SUM(C334:C336)</f>
        <v>0</v>
      </c>
    </row>
    <row r="334" spans="1:3" ht="17.100000000000001" customHeight="1">
      <c r="A334" s="56">
        <v>101170101</v>
      </c>
      <c r="B334" s="56" t="s">
        <v>314</v>
      </c>
      <c r="C334" s="36">
        <v>0</v>
      </c>
    </row>
    <row r="335" spans="1:3" ht="17.100000000000001" customHeight="1">
      <c r="A335" s="56">
        <v>101170102</v>
      </c>
      <c r="B335" s="56" t="s">
        <v>315</v>
      </c>
      <c r="C335" s="36">
        <v>0</v>
      </c>
    </row>
    <row r="336" spans="1:3" ht="17.100000000000001" customHeight="1">
      <c r="A336" s="56">
        <v>101170103</v>
      </c>
      <c r="B336" s="56" t="s">
        <v>316</v>
      </c>
      <c r="C336" s="36">
        <v>0</v>
      </c>
    </row>
    <row r="337" spans="1:3" ht="17.100000000000001" customHeight="1">
      <c r="A337" s="56">
        <v>1011703</v>
      </c>
      <c r="B337" s="59" t="s">
        <v>317</v>
      </c>
      <c r="C337" s="34">
        <f>SUM(C338:C340)</f>
        <v>0</v>
      </c>
    </row>
    <row r="338" spans="1:3" ht="17.100000000000001" customHeight="1">
      <c r="A338" s="56">
        <v>101170301</v>
      </c>
      <c r="B338" s="56" t="s">
        <v>318</v>
      </c>
      <c r="C338" s="36">
        <v>0</v>
      </c>
    </row>
    <row r="339" spans="1:3" ht="17.100000000000001" customHeight="1">
      <c r="A339" s="56">
        <v>101170302</v>
      </c>
      <c r="B339" s="56" t="s">
        <v>319</v>
      </c>
      <c r="C339" s="36">
        <v>0</v>
      </c>
    </row>
    <row r="340" spans="1:3" ht="17.100000000000001" customHeight="1">
      <c r="A340" s="56">
        <v>101170303</v>
      </c>
      <c r="B340" s="56" t="s">
        <v>320</v>
      </c>
      <c r="C340" s="36">
        <v>0</v>
      </c>
    </row>
    <row r="341" spans="1:3" ht="17.100000000000001" customHeight="1">
      <c r="A341" s="56">
        <v>1011720</v>
      </c>
      <c r="B341" s="59" t="s">
        <v>321</v>
      </c>
      <c r="C341" s="36">
        <v>0</v>
      </c>
    </row>
    <row r="342" spans="1:3" ht="17.100000000000001" customHeight="1">
      <c r="A342" s="56">
        <v>1011721</v>
      </c>
      <c r="B342" s="59" t="s">
        <v>322</v>
      </c>
      <c r="C342" s="36">
        <v>0</v>
      </c>
    </row>
    <row r="343" spans="1:3" ht="17.100000000000001" customHeight="1">
      <c r="A343" s="56">
        <v>10118</v>
      </c>
      <c r="B343" s="59" t="s">
        <v>323</v>
      </c>
      <c r="C343" s="34">
        <f>SUM(C344:C346)</f>
        <v>1988</v>
      </c>
    </row>
    <row r="344" spans="1:3" ht="17.100000000000001" customHeight="1">
      <c r="A344" s="56">
        <v>1011801</v>
      </c>
      <c r="B344" s="59" t="s">
        <v>324</v>
      </c>
      <c r="C344" s="36">
        <v>1988</v>
      </c>
    </row>
    <row r="345" spans="1:3" ht="17.100000000000001" customHeight="1">
      <c r="A345" s="56">
        <v>1011802</v>
      </c>
      <c r="B345" s="59" t="s">
        <v>325</v>
      </c>
      <c r="C345" s="36">
        <v>0</v>
      </c>
    </row>
    <row r="346" spans="1:3" ht="17.100000000000001" customHeight="1">
      <c r="A346" s="56">
        <v>1011820</v>
      </c>
      <c r="B346" s="59" t="s">
        <v>326</v>
      </c>
      <c r="C346" s="36">
        <v>0</v>
      </c>
    </row>
    <row r="347" spans="1:3" ht="17.100000000000001" customHeight="1">
      <c r="A347" s="56">
        <v>10119</v>
      </c>
      <c r="B347" s="59" t="s">
        <v>327</v>
      </c>
      <c r="C347" s="34">
        <f>SUM(C348:C349)</f>
        <v>0</v>
      </c>
    </row>
    <row r="348" spans="1:3" ht="17.100000000000001" customHeight="1">
      <c r="A348" s="56">
        <v>1011901</v>
      </c>
      <c r="B348" s="59" t="s">
        <v>328</v>
      </c>
      <c r="C348" s="36">
        <v>0</v>
      </c>
    </row>
    <row r="349" spans="1:3" ht="17.100000000000001" customHeight="1">
      <c r="A349" s="56">
        <v>1011920</v>
      </c>
      <c r="B349" s="59" t="s">
        <v>329</v>
      </c>
      <c r="C349" s="36">
        <v>0</v>
      </c>
    </row>
    <row r="350" spans="1:3" ht="17.100000000000001" customHeight="1">
      <c r="A350" s="56">
        <v>10120</v>
      </c>
      <c r="B350" s="59" t="s">
        <v>330</v>
      </c>
      <c r="C350" s="34">
        <f>SUM(C351:C352)</f>
        <v>0</v>
      </c>
    </row>
    <row r="351" spans="1:3" ht="17.100000000000001" customHeight="1">
      <c r="A351" s="56">
        <v>1012001</v>
      </c>
      <c r="B351" s="59" t="s">
        <v>331</v>
      </c>
      <c r="C351" s="36">
        <v>0</v>
      </c>
    </row>
    <row r="352" spans="1:3" ht="17.100000000000001" customHeight="1">
      <c r="A352" s="56">
        <v>1012020</v>
      </c>
      <c r="B352" s="59" t="s">
        <v>332</v>
      </c>
      <c r="C352" s="36">
        <v>0</v>
      </c>
    </row>
    <row r="353" spans="1:3" ht="17.100000000000001" customHeight="1">
      <c r="A353" s="56">
        <v>10121</v>
      </c>
      <c r="B353" s="59" t="s">
        <v>333</v>
      </c>
      <c r="C353" s="34">
        <f>C354+C355</f>
        <v>75</v>
      </c>
    </row>
    <row r="354" spans="1:3" ht="17.100000000000001" customHeight="1">
      <c r="A354" s="56">
        <v>1012101</v>
      </c>
      <c r="B354" s="59" t="s">
        <v>334</v>
      </c>
      <c r="C354" s="36">
        <v>75</v>
      </c>
    </row>
    <row r="355" spans="1:3" ht="17.100000000000001" customHeight="1">
      <c r="A355" s="56">
        <v>1012120</v>
      </c>
      <c r="B355" s="59" t="s">
        <v>335</v>
      </c>
      <c r="C355" s="36">
        <v>0</v>
      </c>
    </row>
    <row r="356" spans="1:3" ht="17.100000000000001" customHeight="1">
      <c r="A356" s="56">
        <v>10199</v>
      </c>
      <c r="B356" s="59" t="s">
        <v>336</v>
      </c>
      <c r="C356" s="36">
        <v>119</v>
      </c>
    </row>
    <row r="357" spans="1:3" ht="17.100000000000001" customHeight="1">
      <c r="A357" s="56">
        <v>103</v>
      </c>
      <c r="B357" s="59" t="s">
        <v>337</v>
      </c>
      <c r="C357" s="34">
        <f>SUM(C358,C380,C595,C626,C645,C694,C697,C703)</f>
        <v>8518</v>
      </c>
    </row>
    <row r="358" spans="1:3" ht="17.100000000000001" customHeight="1">
      <c r="A358" s="56">
        <v>10302</v>
      </c>
      <c r="B358" s="59" t="s">
        <v>338</v>
      </c>
      <c r="C358" s="34">
        <f>SUM(C359,C366:C377)</f>
        <v>3244</v>
      </c>
    </row>
    <row r="359" spans="1:3" ht="17.100000000000001" customHeight="1">
      <c r="A359" s="56">
        <v>1030203</v>
      </c>
      <c r="B359" s="59" t="s">
        <v>339</v>
      </c>
      <c r="C359" s="34">
        <f>SUM(C360:C365)</f>
        <v>3241</v>
      </c>
    </row>
    <row r="360" spans="1:3" ht="17.100000000000001" customHeight="1">
      <c r="A360" s="56">
        <v>103020301</v>
      </c>
      <c r="B360" s="56" t="s">
        <v>340</v>
      </c>
      <c r="C360" s="36">
        <v>3241</v>
      </c>
    </row>
    <row r="361" spans="1:3" ht="17.100000000000001" customHeight="1">
      <c r="A361" s="56">
        <v>103020302</v>
      </c>
      <c r="B361" s="56" t="s">
        <v>341</v>
      </c>
      <c r="C361" s="36">
        <v>0</v>
      </c>
    </row>
    <row r="362" spans="1:3" ht="17.100000000000001" customHeight="1">
      <c r="A362" s="56">
        <v>103020303</v>
      </c>
      <c r="B362" s="56" t="s">
        <v>342</v>
      </c>
      <c r="C362" s="36">
        <v>0</v>
      </c>
    </row>
    <row r="363" spans="1:3" ht="17.100000000000001" customHeight="1">
      <c r="A363" s="56">
        <v>103020304</v>
      </c>
      <c r="B363" s="56" t="s">
        <v>343</v>
      </c>
      <c r="C363" s="36">
        <v>0</v>
      </c>
    </row>
    <row r="364" spans="1:3" ht="17.100000000000001" customHeight="1">
      <c r="A364" s="56">
        <v>103020305</v>
      </c>
      <c r="B364" s="56" t="s">
        <v>344</v>
      </c>
      <c r="C364" s="36">
        <v>0</v>
      </c>
    </row>
    <row r="365" spans="1:3" ht="17.100000000000001" customHeight="1">
      <c r="A365" s="56">
        <v>103020399</v>
      </c>
      <c r="B365" s="56" t="s">
        <v>345</v>
      </c>
      <c r="C365" s="36">
        <v>0</v>
      </c>
    </row>
    <row r="366" spans="1:3" ht="17.100000000000001" customHeight="1">
      <c r="A366" s="56">
        <v>1030205</v>
      </c>
      <c r="B366" s="59" t="s">
        <v>346</v>
      </c>
      <c r="C366" s="36">
        <v>0</v>
      </c>
    </row>
    <row r="367" spans="1:3" ht="17.100000000000001" customHeight="1">
      <c r="A367" s="56">
        <v>1030210</v>
      </c>
      <c r="B367" s="59" t="s">
        <v>347</v>
      </c>
      <c r="C367" s="36">
        <v>0</v>
      </c>
    </row>
    <row r="368" spans="1:3" ht="17.100000000000001" customHeight="1">
      <c r="A368" s="56">
        <v>1030212</v>
      </c>
      <c r="B368" s="59" t="s">
        <v>348</v>
      </c>
      <c r="C368" s="36">
        <v>0</v>
      </c>
    </row>
    <row r="369" spans="1:3" ht="17.100000000000001" customHeight="1">
      <c r="A369" s="56">
        <v>1030216</v>
      </c>
      <c r="B369" s="59" t="s">
        <v>349</v>
      </c>
      <c r="C369" s="36">
        <v>0</v>
      </c>
    </row>
    <row r="370" spans="1:3" ht="17.100000000000001" customHeight="1">
      <c r="A370" s="56">
        <v>1030217</v>
      </c>
      <c r="B370" s="59" t="s">
        <v>350</v>
      </c>
      <c r="C370" s="36">
        <v>0</v>
      </c>
    </row>
    <row r="371" spans="1:3" ht="17.100000000000001" customHeight="1">
      <c r="A371" s="56">
        <v>1030218</v>
      </c>
      <c r="B371" s="59" t="s">
        <v>351</v>
      </c>
      <c r="C371" s="36">
        <v>0</v>
      </c>
    </row>
    <row r="372" spans="1:3" ht="17.100000000000001" customHeight="1">
      <c r="A372" s="56">
        <v>1030219</v>
      </c>
      <c r="B372" s="59" t="s">
        <v>352</v>
      </c>
      <c r="C372" s="36">
        <v>0</v>
      </c>
    </row>
    <row r="373" spans="1:3" ht="17.100000000000001" customHeight="1">
      <c r="A373" s="56">
        <v>1030220</v>
      </c>
      <c r="B373" s="59" t="s">
        <v>353</v>
      </c>
      <c r="C373" s="36">
        <v>0</v>
      </c>
    </row>
    <row r="374" spans="1:3" ht="17.100000000000001" customHeight="1">
      <c r="A374" s="56">
        <v>1030222</v>
      </c>
      <c r="B374" s="59" t="s">
        <v>354</v>
      </c>
      <c r="C374" s="36">
        <v>0</v>
      </c>
    </row>
    <row r="375" spans="1:3" ht="17.100000000000001" customHeight="1">
      <c r="A375" s="56">
        <v>1030223</v>
      </c>
      <c r="B375" s="59" t="s">
        <v>355</v>
      </c>
      <c r="C375" s="36">
        <v>3</v>
      </c>
    </row>
    <row r="376" spans="1:3" ht="17.100000000000001" customHeight="1">
      <c r="A376" s="56">
        <v>1030224</v>
      </c>
      <c r="B376" s="59" t="s">
        <v>356</v>
      </c>
      <c r="C376" s="36">
        <v>0</v>
      </c>
    </row>
    <row r="377" spans="1:3" ht="17.100000000000001" customHeight="1">
      <c r="A377" s="56">
        <v>1030299</v>
      </c>
      <c r="B377" s="59" t="s">
        <v>357</v>
      </c>
      <c r="C377" s="34">
        <f>C378+C379</f>
        <v>0</v>
      </c>
    </row>
    <row r="378" spans="1:3" ht="17.100000000000001" customHeight="1">
      <c r="A378" s="56">
        <v>103029901</v>
      </c>
      <c r="B378" s="56" t="s">
        <v>358</v>
      </c>
      <c r="C378" s="36">
        <v>0</v>
      </c>
    </row>
    <row r="379" spans="1:3" ht="17.100000000000001" customHeight="1">
      <c r="A379" s="56">
        <v>103029999</v>
      </c>
      <c r="B379" s="56" t="s">
        <v>359</v>
      </c>
      <c r="C379" s="36">
        <v>0</v>
      </c>
    </row>
    <row r="380" spans="1:3" ht="17.100000000000001" customHeight="1">
      <c r="A380" s="56">
        <v>10304</v>
      </c>
      <c r="B380" s="59" t="s">
        <v>360</v>
      </c>
      <c r="C380" s="34">
        <f>C381+C398+C402+C405+C410+C412+C415+C417+C419+C422+C425+C428+C430+C441+C444+C446+C448+C450+C452+C454+C457+C462+C464+C469+C471+C475+C477+C480+C486+C492+C498+C501+C504+C507+C509+C512+C519+C524+C532+C534+C538+C547+C551+C555+C559+C564+C568+C572+C574+C577+C579+C581+C585+C588+C590+C593</f>
        <v>20</v>
      </c>
    </row>
    <row r="381" spans="1:3" ht="17.100000000000001" customHeight="1">
      <c r="A381" s="56">
        <v>1030401</v>
      </c>
      <c r="B381" s="59" t="s">
        <v>361</v>
      </c>
      <c r="C381" s="34">
        <f>SUM(C382:C397)</f>
        <v>0</v>
      </c>
    </row>
    <row r="382" spans="1:3" ht="17.100000000000001" customHeight="1">
      <c r="A382" s="56">
        <v>103040101</v>
      </c>
      <c r="B382" s="56" t="s">
        <v>362</v>
      </c>
      <c r="C382" s="36">
        <v>0</v>
      </c>
    </row>
    <row r="383" spans="1:3" ht="17.100000000000001" customHeight="1">
      <c r="A383" s="56">
        <v>103040102</v>
      </c>
      <c r="B383" s="56" t="s">
        <v>363</v>
      </c>
      <c r="C383" s="36">
        <v>0</v>
      </c>
    </row>
    <row r="384" spans="1:3" ht="17.100000000000001" customHeight="1">
      <c r="A384" s="56">
        <v>103040103</v>
      </c>
      <c r="B384" s="56" t="s">
        <v>364</v>
      </c>
      <c r="C384" s="36">
        <v>0</v>
      </c>
    </row>
    <row r="385" spans="1:3" ht="17.100000000000001" customHeight="1">
      <c r="A385" s="56">
        <v>103040104</v>
      </c>
      <c r="B385" s="56" t="s">
        <v>365</v>
      </c>
      <c r="C385" s="36">
        <v>0</v>
      </c>
    </row>
    <row r="386" spans="1:3" ht="17.100000000000001" customHeight="1">
      <c r="A386" s="56">
        <v>103040109</v>
      </c>
      <c r="B386" s="56" t="s">
        <v>366</v>
      </c>
      <c r="C386" s="36">
        <v>0</v>
      </c>
    </row>
    <row r="387" spans="1:3" ht="17.100000000000001" customHeight="1">
      <c r="A387" s="56">
        <v>103040110</v>
      </c>
      <c r="B387" s="56" t="s">
        <v>367</v>
      </c>
      <c r="C387" s="36">
        <v>0</v>
      </c>
    </row>
    <row r="388" spans="1:3" ht="17.100000000000001" customHeight="1">
      <c r="A388" s="56">
        <v>103040111</v>
      </c>
      <c r="B388" s="56" t="s">
        <v>368</v>
      </c>
      <c r="C388" s="36">
        <v>0</v>
      </c>
    </row>
    <row r="389" spans="1:3" ht="17.100000000000001" customHeight="1">
      <c r="A389" s="56">
        <v>103040112</v>
      </c>
      <c r="B389" s="56" t="s">
        <v>369</v>
      </c>
      <c r="C389" s="36">
        <v>0</v>
      </c>
    </row>
    <row r="390" spans="1:3" ht="17.100000000000001" customHeight="1">
      <c r="A390" s="56">
        <v>103040113</v>
      </c>
      <c r="B390" s="56" t="s">
        <v>370</v>
      </c>
      <c r="C390" s="36">
        <v>0</v>
      </c>
    </row>
    <row r="391" spans="1:3" ht="17.100000000000001" customHeight="1">
      <c r="A391" s="56">
        <v>103040116</v>
      </c>
      <c r="B391" s="56" t="s">
        <v>371</v>
      </c>
      <c r="C391" s="36">
        <v>0</v>
      </c>
    </row>
    <row r="392" spans="1:3" ht="17.100000000000001" customHeight="1">
      <c r="A392" s="56">
        <v>103040117</v>
      </c>
      <c r="B392" s="56" t="s">
        <v>372</v>
      </c>
      <c r="C392" s="36">
        <v>0</v>
      </c>
    </row>
    <row r="393" spans="1:3" ht="17.100000000000001" customHeight="1">
      <c r="A393" s="56">
        <v>103040120</v>
      </c>
      <c r="B393" s="56" t="s">
        <v>373</v>
      </c>
      <c r="C393" s="36">
        <v>0</v>
      </c>
    </row>
    <row r="394" spans="1:3" ht="17.100000000000001" customHeight="1">
      <c r="A394" s="56">
        <v>103040121</v>
      </c>
      <c r="B394" s="56" t="s">
        <v>374</v>
      </c>
      <c r="C394" s="36">
        <v>0</v>
      </c>
    </row>
    <row r="395" spans="1:3" ht="17.100000000000001" customHeight="1">
      <c r="A395" s="56">
        <v>103040122</v>
      </c>
      <c r="B395" s="56" t="s">
        <v>375</v>
      </c>
      <c r="C395" s="36">
        <v>0</v>
      </c>
    </row>
    <row r="396" spans="1:3" ht="17.100000000000001" customHeight="1">
      <c r="A396" s="56">
        <v>103040123</v>
      </c>
      <c r="B396" s="56" t="s">
        <v>376</v>
      </c>
      <c r="C396" s="36">
        <v>0</v>
      </c>
    </row>
    <row r="397" spans="1:3" ht="17.100000000000001" customHeight="1">
      <c r="A397" s="56">
        <v>103040150</v>
      </c>
      <c r="B397" s="56" t="s">
        <v>377</v>
      </c>
      <c r="C397" s="36">
        <v>0</v>
      </c>
    </row>
    <row r="398" spans="1:3" ht="17.100000000000001" customHeight="1">
      <c r="A398" s="56">
        <v>1030402</v>
      </c>
      <c r="B398" s="59" t="s">
        <v>378</v>
      </c>
      <c r="C398" s="34">
        <f>SUM(C399:C401)</f>
        <v>0</v>
      </c>
    </row>
    <row r="399" spans="1:3" ht="17.100000000000001" customHeight="1">
      <c r="A399" s="56">
        <v>103040201</v>
      </c>
      <c r="B399" s="56" t="s">
        <v>379</v>
      </c>
      <c r="C399" s="36">
        <v>0</v>
      </c>
    </row>
    <row r="400" spans="1:3" ht="17.100000000000001" customHeight="1">
      <c r="A400" s="56">
        <v>103040202</v>
      </c>
      <c r="B400" s="56" t="s">
        <v>380</v>
      </c>
      <c r="C400" s="36">
        <v>0</v>
      </c>
    </row>
    <row r="401" spans="1:3" ht="17.100000000000001" customHeight="1">
      <c r="A401" s="56">
        <v>103040250</v>
      </c>
      <c r="B401" s="56" t="s">
        <v>381</v>
      </c>
      <c r="C401" s="36">
        <v>0</v>
      </c>
    </row>
    <row r="402" spans="1:3" ht="17.100000000000001" customHeight="1">
      <c r="A402" s="56">
        <v>1030403</v>
      </c>
      <c r="B402" s="59" t="s">
        <v>382</v>
      </c>
      <c r="C402" s="34">
        <f>SUM(C403:C404)</f>
        <v>0</v>
      </c>
    </row>
    <row r="403" spans="1:3" ht="17.100000000000001" customHeight="1">
      <c r="A403" s="56">
        <v>103040305</v>
      </c>
      <c r="B403" s="56" t="s">
        <v>383</v>
      </c>
      <c r="C403" s="36">
        <v>0</v>
      </c>
    </row>
    <row r="404" spans="1:3" ht="17.100000000000001" customHeight="1">
      <c r="A404" s="56">
        <v>103040350</v>
      </c>
      <c r="B404" s="56" t="s">
        <v>384</v>
      </c>
      <c r="C404" s="36">
        <v>0</v>
      </c>
    </row>
    <row r="405" spans="1:3" ht="17.100000000000001" customHeight="1">
      <c r="A405" s="56">
        <v>1030404</v>
      </c>
      <c r="B405" s="59" t="s">
        <v>385</v>
      </c>
      <c r="C405" s="34">
        <f>SUM(C406:C409)</f>
        <v>0</v>
      </c>
    </row>
    <row r="406" spans="1:3" ht="17.100000000000001" customHeight="1">
      <c r="A406" s="56">
        <v>103040402</v>
      </c>
      <c r="B406" s="56" t="s">
        <v>386</v>
      </c>
      <c r="C406" s="36">
        <v>0</v>
      </c>
    </row>
    <row r="407" spans="1:3" ht="17.100000000000001" customHeight="1">
      <c r="A407" s="56">
        <v>103040403</v>
      </c>
      <c r="B407" s="56" t="s">
        <v>387</v>
      </c>
      <c r="C407" s="36">
        <v>0</v>
      </c>
    </row>
    <row r="408" spans="1:3" ht="17.100000000000001" customHeight="1">
      <c r="A408" s="56">
        <v>103040404</v>
      </c>
      <c r="B408" s="56" t="s">
        <v>388</v>
      </c>
      <c r="C408" s="36">
        <v>0</v>
      </c>
    </row>
    <row r="409" spans="1:3" ht="17.100000000000001" customHeight="1">
      <c r="A409" s="56">
        <v>103040450</v>
      </c>
      <c r="B409" s="56" t="s">
        <v>389</v>
      </c>
      <c r="C409" s="36">
        <v>0</v>
      </c>
    </row>
    <row r="410" spans="1:3" ht="17.100000000000001" customHeight="1">
      <c r="A410" s="56">
        <v>1030406</v>
      </c>
      <c r="B410" s="59" t="s">
        <v>390</v>
      </c>
      <c r="C410" s="34">
        <f>C411</f>
        <v>0</v>
      </c>
    </row>
    <row r="411" spans="1:3" ht="17.100000000000001" customHeight="1">
      <c r="A411" s="56">
        <v>103040650</v>
      </c>
      <c r="B411" s="56" t="s">
        <v>391</v>
      </c>
      <c r="C411" s="36">
        <v>0</v>
      </c>
    </row>
    <row r="412" spans="1:3" ht="17.100000000000001" customHeight="1">
      <c r="A412" s="56">
        <v>1030407</v>
      </c>
      <c r="B412" s="59" t="s">
        <v>392</v>
      </c>
      <c r="C412" s="34">
        <f>SUM(C413:C414)</f>
        <v>0</v>
      </c>
    </row>
    <row r="413" spans="1:3" ht="17.100000000000001" customHeight="1">
      <c r="A413" s="56">
        <v>103040702</v>
      </c>
      <c r="B413" s="56" t="s">
        <v>393</v>
      </c>
      <c r="C413" s="36">
        <v>0</v>
      </c>
    </row>
    <row r="414" spans="1:3" ht="17.100000000000001" customHeight="1">
      <c r="A414" s="56">
        <v>103040750</v>
      </c>
      <c r="B414" s="56" t="s">
        <v>394</v>
      </c>
      <c r="C414" s="36">
        <v>0</v>
      </c>
    </row>
    <row r="415" spans="1:3" ht="17.100000000000001" customHeight="1">
      <c r="A415" s="56">
        <v>1030408</v>
      </c>
      <c r="B415" s="59" t="s">
        <v>395</v>
      </c>
      <c r="C415" s="34">
        <f>C416</f>
        <v>0</v>
      </c>
    </row>
    <row r="416" spans="1:3" ht="17.100000000000001" customHeight="1">
      <c r="A416" s="56">
        <v>103040850</v>
      </c>
      <c r="B416" s="56" t="s">
        <v>396</v>
      </c>
      <c r="C416" s="36">
        <v>0</v>
      </c>
    </row>
    <row r="417" spans="1:3" ht="17.100000000000001" customHeight="1">
      <c r="A417" s="56">
        <v>1030409</v>
      </c>
      <c r="B417" s="59" t="s">
        <v>397</v>
      </c>
      <c r="C417" s="34">
        <f>C418</f>
        <v>0</v>
      </c>
    </row>
    <row r="418" spans="1:3" ht="17.100000000000001" customHeight="1">
      <c r="A418" s="56">
        <v>103040950</v>
      </c>
      <c r="B418" s="56" t="s">
        <v>398</v>
      </c>
      <c r="C418" s="36">
        <v>0</v>
      </c>
    </row>
    <row r="419" spans="1:3" ht="17.100000000000001" customHeight="1">
      <c r="A419" s="56">
        <v>1030410</v>
      </c>
      <c r="B419" s="59" t="s">
        <v>399</v>
      </c>
      <c r="C419" s="34">
        <f>SUM(C420:C421)</f>
        <v>0</v>
      </c>
    </row>
    <row r="420" spans="1:3" ht="17.100000000000001" customHeight="1">
      <c r="A420" s="56">
        <v>103041001</v>
      </c>
      <c r="B420" s="56" t="s">
        <v>393</v>
      </c>
      <c r="C420" s="36">
        <v>0</v>
      </c>
    </row>
    <row r="421" spans="1:3" ht="17.100000000000001" customHeight="1">
      <c r="A421" s="56">
        <v>103041050</v>
      </c>
      <c r="B421" s="56" t="s">
        <v>400</v>
      </c>
      <c r="C421" s="36">
        <v>0</v>
      </c>
    </row>
    <row r="422" spans="1:3" ht="17.100000000000001" customHeight="1">
      <c r="A422" s="56">
        <v>1030413</v>
      </c>
      <c r="B422" s="59" t="s">
        <v>401</v>
      </c>
      <c r="C422" s="34">
        <f>SUM(C423:C424)</f>
        <v>0</v>
      </c>
    </row>
    <row r="423" spans="1:3" ht="17.100000000000001" customHeight="1">
      <c r="A423" s="56">
        <v>103041303</v>
      </c>
      <c r="B423" s="56" t="s">
        <v>402</v>
      </c>
      <c r="C423" s="36">
        <v>0</v>
      </c>
    </row>
    <row r="424" spans="1:3" ht="17.100000000000001" customHeight="1">
      <c r="A424" s="56">
        <v>103041350</v>
      </c>
      <c r="B424" s="56" t="s">
        <v>403</v>
      </c>
      <c r="C424" s="36">
        <v>0</v>
      </c>
    </row>
    <row r="425" spans="1:3" ht="17.100000000000001" customHeight="1">
      <c r="A425" s="56">
        <v>1030414</v>
      </c>
      <c r="B425" s="59" t="s">
        <v>404</v>
      </c>
      <c r="C425" s="34">
        <f>SUM(C426:C427)</f>
        <v>0</v>
      </c>
    </row>
    <row r="426" spans="1:3" ht="17.100000000000001" customHeight="1">
      <c r="A426" s="56">
        <v>103041403</v>
      </c>
      <c r="B426" s="56" t="s">
        <v>405</v>
      </c>
      <c r="C426" s="36">
        <v>0</v>
      </c>
    </row>
    <row r="427" spans="1:3" ht="17.100000000000001" customHeight="1">
      <c r="A427" s="56">
        <v>103041450</v>
      </c>
      <c r="B427" s="56" t="s">
        <v>406</v>
      </c>
      <c r="C427" s="36">
        <v>0</v>
      </c>
    </row>
    <row r="428" spans="1:3" ht="17.100000000000001" customHeight="1">
      <c r="A428" s="56">
        <v>1030415</v>
      </c>
      <c r="B428" s="59" t="s">
        <v>407</v>
      </c>
      <c r="C428" s="34">
        <f>C429</f>
        <v>0</v>
      </c>
    </row>
    <row r="429" spans="1:3" ht="17.100000000000001" customHeight="1">
      <c r="A429" s="56">
        <v>103041550</v>
      </c>
      <c r="B429" s="56" t="s">
        <v>408</v>
      </c>
      <c r="C429" s="36">
        <v>0</v>
      </c>
    </row>
    <row r="430" spans="1:3" ht="17.100000000000001" customHeight="1">
      <c r="A430" s="56">
        <v>1030416</v>
      </c>
      <c r="B430" s="59" t="s">
        <v>409</v>
      </c>
      <c r="C430" s="34">
        <f>SUM(C431:C440)</f>
        <v>0</v>
      </c>
    </row>
    <row r="431" spans="1:3" ht="17.100000000000001" customHeight="1">
      <c r="A431" s="56">
        <v>103041601</v>
      </c>
      <c r="B431" s="56" t="s">
        <v>410</v>
      </c>
      <c r="C431" s="36">
        <v>0</v>
      </c>
    </row>
    <row r="432" spans="1:3" ht="17.100000000000001" customHeight="1">
      <c r="A432" s="56">
        <v>103041602</v>
      </c>
      <c r="B432" s="56" t="s">
        <v>411</v>
      </c>
      <c r="C432" s="36">
        <v>0</v>
      </c>
    </row>
    <row r="433" spans="1:3" ht="17.100000000000001" customHeight="1">
      <c r="A433" s="56">
        <v>103041603</v>
      </c>
      <c r="B433" s="56" t="s">
        <v>412</v>
      </c>
      <c r="C433" s="36">
        <v>0</v>
      </c>
    </row>
    <row r="434" spans="1:3" ht="17.100000000000001" customHeight="1">
      <c r="A434" s="56">
        <v>103041604</v>
      </c>
      <c r="B434" s="56" t="s">
        <v>413</v>
      </c>
      <c r="C434" s="36">
        <v>0</v>
      </c>
    </row>
    <row r="435" spans="1:3" ht="17.100000000000001" customHeight="1">
      <c r="A435" s="56">
        <v>103041605</v>
      </c>
      <c r="B435" s="56" t="s">
        <v>414</v>
      </c>
      <c r="C435" s="36">
        <v>0</v>
      </c>
    </row>
    <row r="436" spans="1:3" ht="17.100000000000001" customHeight="1">
      <c r="A436" s="56">
        <v>103041607</v>
      </c>
      <c r="B436" s="56" t="s">
        <v>415</v>
      </c>
      <c r="C436" s="36">
        <v>0</v>
      </c>
    </row>
    <row r="437" spans="1:3" ht="17.100000000000001" customHeight="1">
      <c r="A437" s="56">
        <v>103041608</v>
      </c>
      <c r="B437" s="56" t="s">
        <v>393</v>
      </c>
      <c r="C437" s="36">
        <v>0</v>
      </c>
    </row>
    <row r="438" spans="1:3" ht="17.100000000000001" customHeight="1">
      <c r="A438" s="56">
        <v>103041616</v>
      </c>
      <c r="B438" s="56" t="s">
        <v>416</v>
      </c>
      <c r="C438" s="36">
        <v>0</v>
      </c>
    </row>
    <row r="439" spans="1:3" ht="17.100000000000001" customHeight="1">
      <c r="A439" s="56">
        <v>103041617</v>
      </c>
      <c r="B439" s="56" t="s">
        <v>417</v>
      </c>
      <c r="C439" s="36">
        <v>0</v>
      </c>
    </row>
    <row r="440" spans="1:3" ht="17.100000000000001" customHeight="1">
      <c r="A440" s="56">
        <v>103041650</v>
      </c>
      <c r="B440" s="56" t="s">
        <v>418</v>
      </c>
      <c r="C440" s="36">
        <v>0</v>
      </c>
    </row>
    <row r="441" spans="1:3" ht="17.100000000000001" customHeight="1">
      <c r="A441" s="56">
        <v>1030417</v>
      </c>
      <c r="B441" s="59" t="s">
        <v>419</v>
      </c>
      <c r="C441" s="34">
        <f>SUM(C442:C443)</f>
        <v>0</v>
      </c>
    </row>
    <row r="442" spans="1:3" ht="17.100000000000001" customHeight="1">
      <c r="A442" s="56">
        <v>103041704</v>
      </c>
      <c r="B442" s="56" t="s">
        <v>393</v>
      </c>
      <c r="C442" s="36">
        <v>0</v>
      </c>
    </row>
    <row r="443" spans="1:3" ht="17.100000000000001" customHeight="1">
      <c r="A443" s="56">
        <v>103041750</v>
      </c>
      <c r="B443" s="56" t="s">
        <v>420</v>
      </c>
      <c r="C443" s="36">
        <v>0</v>
      </c>
    </row>
    <row r="444" spans="1:3" ht="17.100000000000001" customHeight="1">
      <c r="A444" s="56">
        <v>1030418</v>
      </c>
      <c r="B444" s="59" t="s">
        <v>421</v>
      </c>
      <c r="C444" s="34">
        <f t="shared" ref="C444:C448" si="0">C445</f>
        <v>0</v>
      </c>
    </row>
    <row r="445" spans="1:3" ht="17.100000000000001" customHeight="1">
      <c r="A445" s="56">
        <v>103041850</v>
      </c>
      <c r="B445" s="56" t="s">
        <v>422</v>
      </c>
      <c r="C445" s="36">
        <v>0</v>
      </c>
    </row>
    <row r="446" spans="1:3" ht="17.100000000000001" customHeight="1">
      <c r="A446" s="56">
        <v>1030419</v>
      </c>
      <c r="B446" s="59" t="s">
        <v>423</v>
      </c>
      <c r="C446" s="34">
        <f t="shared" si="0"/>
        <v>0</v>
      </c>
    </row>
    <row r="447" spans="1:3" ht="17.100000000000001" customHeight="1">
      <c r="A447" s="56">
        <v>103041950</v>
      </c>
      <c r="B447" s="56" t="s">
        <v>424</v>
      </c>
      <c r="C447" s="36">
        <v>0</v>
      </c>
    </row>
    <row r="448" spans="1:3" ht="17.100000000000001" customHeight="1">
      <c r="A448" s="56">
        <v>1030420</v>
      </c>
      <c r="B448" s="59" t="s">
        <v>425</v>
      </c>
      <c r="C448" s="34">
        <f t="shared" si="0"/>
        <v>0</v>
      </c>
    </row>
    <row r="449" spans="1:3" ht="17.100000000000001" customHeight="1">
      <c r="A449" s="56">
        <v>103042050</v>
      </c>
      <c r="B449" s="56" t="s">
        <v>426</v>
      </c>
      <c r="C449" s="36">
        <v>0</v>
      </c>
    </row>
    <row r="450" spans="1:3" ht="17.100000000000001" customHeight="1">
      <c r="A450" s="56">
        <v>1030422</v>
      </c>
      <c r="B450" s="59" t="s">
        <v>427</v>
      </c>
      <c r="C450" s="34">
        <f>C451</f>
        <v>0</v>
      </c>
    </row>
    <row r="451" spans="1:3" ht="17.100000000000001" customHeight="1">
      <c r="A451" s="56">
        <v>103042250</v>
      </c>
      <c r="B451" s="56" t="s">
        <v>428</v>
      </c>
      <c r="C451" s="36">
        <v>0</v>
      </c>
    </row>
    <row r="452" spans="1:3" ht="17.100000000000001" customHeight="1">
      <c r="A452" s="56">
        <v>1030423</v>
      </c>
      <c r="B452" s="59" t="s">
        <v>429</v>
      </c>
      <c r="C452" s="34">
        <f>C453</f>
        <v>0</v>
      </c>
    </row>
    <row r="453" spans="1:3" ht="17.100000000000001" customHeight="1">
      <c r="A453" s="56">
        <v>103042350</v>
      </c>
      <c r="B453" s="56" t="s">
        <v>430</v>
      </c>
      <c r="C453" s="36">
        <v>0</v>
      </c>
    </row>
    <row r="454" spans="1:3" ht="17.100000000000001" customHeight="1">
      <c r="A454" s="56">
        <v>1030424</v>
      </c>
      <c r="B454" s="59" t="s">
        <v>431</v>
      </c>
      <c r="C454" s="34">
        <f>SUM(C455:C456)</f>
        <v>0</v>
      </c>
    </row>
    <row r="455" spans="1:3" ht="17.100000000000001" customHeight="1">
      <c r="A455" s="56">
        <v>103042401</v>
      </c>
      <c r="B455" s="56" t="s">
        <v>432</v>
      </c>
      <c r="C455" s="36">
        <v>0</v>
      </c>
    </row>
    <row r="456" spans="1:3" ht="17.100000000000001" customHeight="1">
      <c r="A456" s="56">
        <v>103042450</v>
      </c>
      <c r="B456" s="56" t="s">
        <v>433</v>
      </c>
      <c r="C456" s="36">
        <v>0</v>
      </c>
    </row>
    <row r="457" spans="1:3" ht="17.100000000000001" customHeight="1">
      <c r="A457" s="56">
        <v>1030425</v>
      </c>
      <c r="B457" s="59" t="s">
        <v>434</v>
      </c>
      <c r="C457" s="34">
        <f>SUM(C458:C461)</f>
        <v>0</v>
      </c>
    </row>
    <row r="458" spans="1:3" ht="17.100000000000001" customHeight="1">
      <c r="A458" s="56">
        <v>103042502</v>
      </c>
      <c r="B458" s="56" t="s">
        <v>435</v>
      </c>
      <c r="C458" s="36">
        <v>0</v>
      </c>
    </row>
    <row r="459" spans="1:3" ht="17.100000000000001" customHeight="1">
      <c r="A459" s="56">
        <v>103042507</v>
      </c>
      <c r="B459" s="56" t="s">
        <v>436</v>
      </c>
      <c r="C459" s="36">
        <v>0</v>
      </c>
    </row>
    <row r="460" spans="1:3" ht="17.100000000000001" customHeight="1">
      <c r="A460" s="56">
        <v>103042508</v>
      </c>
      <c r="B460" s="56" t="s">
        <v>437</v>
      </c>
      <c r="C460" s="36">
        <v>0</v>
      </c>
    </row>
    <row r="461" spans="1:3" ht="17.100000000000001" customHeight="1">
      <c r="A461" s="56">
        <v>103042550</v>
      </c>
      <c r="B461" s="56" t="s">
        <v>438</v>
      </c>
      <c r="C461" s="36">
        <v>0</v>
      </c>
    </row>
    <row r="462" spans="1:3" ht="17.100000000000001" customHeight="1">
      <c r="A462" s="56">
        <v>1030426</v>
      </c>
      <c r="B462" s="59" t="s">
        <v>439</v>
      </c>
      <c r="C462" s="34">
        <f>C463</f>
        <v>0</v>
      </c>
    </row>
    <row r="463" spans="1:3" ht="17.100000000000001" customHeight="1">
      <c r="A463" s="56">
        <v>103042650</v>
      </c>
      <c r="B463" s="56" t="s">
        <v>440</v>
      </c>
      <c r="C463" s="36">
        <v>0</v>
      </c>
    </row>
    <row r="464" spans="1:3" ht="17.100000000000001" customHeight="1">
      <c r="A464" s="56">
        <v>1030427</v>
      </c>
      <c r="B464" s="59" t="s">
        <v>441</v>
      </c>
      <c r="C464" s="34">
        <f>SUM(C465:C468)</f>
        <v>0</v>
      </c>
    </row>
    <row r="465" spans="1:3" ht="17.100000000000001" customHeight="1">
      <c r="A465" s="56">
        <v>103042707</v>
      </c>
      <c r="B465" s="56" t="s">
        <v>442</v>
      </c>
      <c r="C465" s="36">
        <v>0</v>
      </c>
    </row>
    <row r="466" spans="1:3" ht="17.100000000000001" customHeight="1">
      <c r="A466" s="56">
        <v>103042750</v>
      </c>
      <c r="B466" s="56" t="s">
        <v>443</v>
      </c>
      <c r="C466" s="36">
        <v>0</v>
      </c>
    </row>
    <row r="467" spans="1:3" ht="17.100000000000001" customHeight="1">
      <c r="A467" s="56">
        <v>103042751</v>
      </c>
      <c r="B467" s="56" t="s">
        <v>444</v>
      </c>
      <c r="C467" s="36">
        <v>0</v>
      </c>
    </row>
    <row r="468" spans="1:3" ht="17.100000000000001" customHeight="1">
      <c r="A468" s="56">
        <v>103042752</v>
      </c>
      <c r="B468" s="56" t="s">
        <v>445</v>
      </c>
      <c r="C468" s="36">
        <v>0</v>
      </c>
    </row>
    <row r="469" spans="1:3" ht="17.100000000000001" customHeight="1">
      <c r="A469" s="56">
        <v>1030428</v>
      </c>
      <c r="B469" s="59" t="s">
        <v>404</v>
      </c>
      <c r="C469" s="34">
        <f>C470</f>
        <v>0</v>
      </c>
    </row>
    <row r="470" spans="1:3" ht="17.100000000000001" customHeight="1">
      <c r="A470" s="56">
        <v>103042850</v>
      </c>
      <c r="B470" s="56" t="s">
        <v>446</v>
      </c>
      <c r="C470" s="36">
        <v>0</v>
      </c>
    </row>
    <row r="471" spans="1:3" ht="17.100000000000001" customHeight="1">
      <c r="A471" s="56">
        <v>1030429</v>
      </c>
      <c r="B471" s="59" t="s">
        <v>447</v>
      </c>
      <c r="C471" s="34">
        <f>SUM(C472:C474)</f>
        <v>0</v>
      </c>
    </row>
    <row r="472" spans="1:3" ht="17.100000000000001" customHeight="1">
      <c r="A472" s="56">
        <v>103042907</v>
      </c>
      <c r="B472" s="56" t="s">
        <v>448</v>
      </c>
      <c r="C472" s="36">
        <v>0</v>
      </c>
    </row>
    <row r="473" spans="1:3" ht="17.100000000000001" customHeight="1">
      <c r="A473" s="56">
        <v>103042908</v>
      </c>
      <c r="B473" s="56" t="s">
        <v>449</v>
      </c>
      <c r="C473" s="36">
        <v>0</v>
      </c>
    </row>
    <row r="474" spans="1:3" ht="17.100000000000001" customHeight="1">
      <c r="A474" s="56">
        <v>103042950</v>
      </c>
      <c r="B474" s="56" t="s">
        <v>450</v>
      </c>
      <c r="C474" s="36">
        <v>0</v>
      </c>
    </row>
    <row r="475" spans="1:3" ht="17.100000000000001" customHeight="1">
      <c r="A475" s="56">
        <v>1030430</v>
      </c>
      <c r="B475" s="59" t="s">
        <v>451</v>
      </c>
      <c r="C475" s="34">
        <f>C476</f>
        <v>0</v>
      </c>
    </row>
    <row r="476" spans="1:3" ht="17.100000000000001" customHeight="1">
      <c r="A476" s="56">
        <v>103043050</v>
      </c>
      <c r="B476" s="56" t="s">
        <v>452</v>
      </c>
      <c r="C476" s="36">
        <v>0</v>
      </c>
    </row>
    <row r="477" spans="1:3" ht="17.100000000000001" customHeight="1">
      <c r="A477" s="56">
        <v>1030431</v>
      </c>
      <c r="B477" s="59" t="s">
        <v>453</v>
      </c>
      <c r="C477" s="34">
        <f>SUM(C478:C479)</f>
        <v>0</v>
      </c>
    </row>
    <row r="478" spans="1:3" ht="17.100000000000001" customHeight="1">
      <c r="A478" s="56">
        <v>103043101</v>
      </c>
      <c r="B478" s="56" t="s">
        <v>454</v>
      </c>
      <c r="C478" s="36">
        <v>0</v>
      </c>
    </row>
    <row r="479" spans="1:3" ht="17.100000000000001" customHeight="1">
      <c r="A479" s="56">
        <v>103043150</v>
      </c>
      <c r="B479" s="56" t="s">
        <v>455</v>
      </c>
      <c r="C479" s="36">
        <v>0</v>
      </c>
    </row>
    <row r="480" spans="1:3" ht="17.100000000000001" customHeight="1">
      <c r="A480" s="56">
        <v>1030432</v>
      </c>
      <c r="B480" s="59" t="s">
        <v>456</v>
      </c>
      <c r="C480" s="34">
        <f>SUM(C481:C485)</f>
        <v>0</v>
      </c>
    </row>
    <row r="481" spans="1:3" ht="17.100000000000001" customHeight="1">
      <c r="A481" s="56">
        <v>103043204</v>
      </c>
      <c r="B481" s="56" t="s">
        <v>457</v>
      </c>
      <c r="C481" s="36">
        <v>0</v>
      </c>
    </row>
    <row r="482" spans="1:3" ht="17.100000000000001" customHeight="1">
      <c r="A482" s="56">
        <v>103043205</v>
      </c>
      <c r="B482" s="56" t="s">
        <v>458</v>
      </c>
      <c r="C482" s="36">
        <v>0</v>
      </c>
    </row>
    <row r="483" spans="1:3" ht="17.100000000000001" customHeight="1">
      <c r="A483" s="56">
        <v>103043208</v>
      </c>
      <c r="B483" s="56" t="s">
        <v>459</v>
      </c>
      <c r="C483" s="36">
        <v>0</v>
      </c>
    </row>
    <row r="484" spans="1:3" ht="17.100000000000001" customHeight="1">
      <c r="A484" s="56">
        <v>103043211</v>
      </c>
      <c r="B484" s="56" t="s">
        <v>460</v>
      </c>
      <c r="C484" s="36">
        <v>0</v>
      </c>
    </row>
    <row r="485" spans="1:3" ht="17.100000000000001" customHeight="1">
      <c r="A485" s="56">
        <v>103043250</v>
      </c>
      <c r="B485" s="56" t="s">
        <v>461</v>
      </c>
      <c r="C485" s="36">
        <v>0</v>
      </c>
    </row>
    <row r="486" spans="1:3" ht="17.100000000000001" customHeight="1">
      <c r="A486" s="56">
        <v>1030433</v>
      </c>
      <c r="B486" s="59" t="s">
        <v>462</v>
      </c>
      <c r="C486" s="34">
        <f>SUM(C487:C491)</f>
        <v>0</v>
      </c>
    </row>
    <row r="487" spans="1:3" ht="17.100000000000001" customHeight="1">
      <c r="A487" s="56">
        <v>103043306</v>
      </c>
      <c r="B487" s="56" t="s">
        <v>463</v>
      </c>
      <c r="C487" s="36">
        <v>0</v>
      </c>
    </row>
    <row r="488" spans="1:3" ht="17.100000000000001" customHeight="1">
      <c r="A488" s="56">
        <v>103043310</v>
      </c>
      <c r="B488" s="56" t="s">
        <v>393</v>
      </c>
      <c r="C488" s="36">
        <v>0</v>
      </c>
    </row>
    <row r="489" spans="1:3" ht="17.100000000000001" customHeight="1">
      <c r="A489" s="56">
        <v>103043311</v>
      </c>
      <c r="B489" s="56" t="s">
        <v>464</v>
      </c>
      <c r="C489" s="36">
        <v>0</v>
      </c>
    </row>
    <row r="490" spans="1:3" ht="17.100000000000001" customHeight="1">
      <c r="A490" s="56">
        <v>103043313</v>
      </c>
      <c r="B490" s="56" t="s">
        <v>465</v>
      </c>
      <c r="C490" s="36">
        <v>0</v>
      </c>
    </row>
    <row r="491" spans="1:3" ht="17.100000000000001" customHeight="1">
      <c r="A491" s="56">
        <v>103043350</v>
      </c>
      <c r="B491" s="56" t="s">
        <v>466</v>
      </c>
      <c r="C491" s="36">
        <v>0</v>
      </c>
    </row>
    <row r="492" spans="1:3" ht="17.100000000000001" customHeight="1">
      <c r="A492" s="56">
        <v>1030434</v>
      </c>
      <c r="B492" s="59" t="s">
        <v>467</v>
      </c>
      <c r="C492" s="34">
        <f>SUM(C493:C497)</f>
        <v>0</v>
      </c>
    </row>
    <row r="493" spans="1:3" ht="17.100000000000001" customHeight="1">
      <c r="A493" s="56">
        <v>103043401</v>
      </c>
      <c r="B493" s="56" t="s">
        <v>468</v>
      </c>
      <c r="C493" s="36">
        <v>0</v>
      </c>
    </row>
    <row r="494" spans="1:3" ht="17.100000000000001" customHeight="1">
      <c r="A494" s="56">
        <v>103043402</v>
      </c>
      <c r="B494" s="56" t="s">
        <v>469</v>
      </c>
      <c r="C494" s="36">
        <v>0</v>
      </c>
    </row>
    <row r="495" spans="1:3" ht="17.100000000000001" customHeight="1">
      <c r="A495" s="56">
        <v>103043403</v>
      </c>
      <c r="B495" s="56" t="s">
        <v>470</v>
      </c>
      <c r="C495" s="36">
        <v>0</v>
      </c>
    </row>
    <row r="496" spans="1:3" ht="17.100000000000001" customHeight="1">
      <c r="A496" s="56">
        <v>103043404</v>
      </c>
      <c r="B496" s="56" t="s">
        <v>471</v>
      </c>
      <c r="C496" s="36">
        <v>0</v>
      </c>
    </row>
    <row r="497" spans="1:3" ht="17.100000000000001" customHeight="1">
      <c r="A497" s="56">
        <v>103043450</v>
      </c>
      <c r="B497" s="56" t="s">
        <v>472</v>
      </c>
      <c r="C497" s="36">
        <v>0</v>
      </c>
    </row>
    <row r="498" spans="1:3" ht="17.100000000000001" customHeight="1">
      <c r="A498" s="56">
        <v>1030435</v>
      </c>
      <c r="B498" s="59" t="s">
        <v>473</v>
      </c>
      <c r="C498" s="34">
        <f>SUM(C499:C500)</f>
        <v>0</v>
      </c>
    </row>
    <row r="499" spans="1:3" ht="17.100000000000001" customHeight="1">
      <c r="A499" s="56">
        <v>103043506</v>
      </c>
      <c r="B499" s="56" t="s">
        <v>393</v>
      </c>
      <c r="C499" s="36">
        <v>0</v>
      </c>
    </row>
    <row r="500" spans="1:3" ht="17.100000000000001" customHeight="1">
      <c r="A500" s="56">
        <v>103043550</v>
      </c>
      <c r="B500" s="56" t="s">
        <v>474</v>
      </c>
      <c r="C500" s="36">
        <v>0</v>
      </c>
    </row>
    <row r="501" spans="1:3" ht="17.100000000000001" customHeight="1">
      <c r="A501" s="56">
        <v>1030436</v>
      </c>
      <c r="B501" s="59" t="s">
        <v>475</v>
      </c>
      <c r="C501" s="34">
        <f>SUM(C502:C503)</f>
        <v>0</v>
      </c>
    </row>
    <row r="502" spans="1:3" ht="17.100000000000001" customHeight="1">
      <c r="A502" s="56">
        <v>103043604</v>
      </c>
      <c r="B502" s="56" t="s">
        <v>476</v>
      </c>
      <c r="C502" s="36">
        <v>0</v>
      </c>
    </row>
    <row r="503" spans="1:3" ht="17.100000000000001" customHeight="1">
      <c r="A503" s="56">
        <v>103043650</v>
      </c>
      <c r="B503" s="56" t="s">
        <v>477</v>
      </c>
      <c r="C503" s="36">
        <v>0</v>
      </c>
    </row>
    <row r="504" spans="1:3" ht="17.100000000000001" customHeight="1">
      <c r="A504" s="56">
        <v>1030437</v>
      </c>
      <c r="B504" s="59" t="s">
        <v>478</v>
      </c>
      <c r="C504" s="34">
        <f>SUM(C505:C506)</f>
        <v>0</v>
      </c>
    </row>
    <row r="505" spans="1:3" ht="17.100000000000001" customHeight="1">
      <c r="A505" s="56">
        <v>103043701</v>
      </c>
      <c r="B505" s="56" t="s">
        <v>479</v>
      </c>
      <c r="C505" s="36">
        <v>0</v>
      </c>
    </row>
    <row r="506" spans="1:3" ht="17.100000000000001" customHeight="1">
      <c r="A506" s="56">
        <v>103043750</v>
      </c>
      <c r="B506" s="56" t="s">
        <v>480</v>
      </c>
      <c r="C506" s="36">
        <v>0</v>
      </c>
    </row>
    <row r="507" spans="1:3" ht="17.100000000000001" customHeight="1">
      <c r="A507" s="56">
        <v>1030438</v>
      </c>
      <c r="B507" s="59" t="s">
        <v>481</v>
      </c>
      <c r="C507" s="34">
        <f>C508</f>
        <v>0</v>
      </c>
    </row>
    <row r="508" spans="1:3" ht="17.100000000000001" customHeight="1">
      <c r="A508" s="56">
        <v>103043850</v>
      </c>
      <c r="B508" s="56" t="s">
        <v>482</v>
      </c>
      <c r="C508" s="36">
        <v>0</v>
      </c>
    </row>
    <row r="509" spans="1:3" ht="17.100000000000001" customHeight="1">
      <c r="A509" s="56">
        <v>1030440</v>
      </c>
      <c r="B509" s="59" t="s">
        <v>483</v>
      </c>
      <c r="C509" s="34">
        <f>SUM(C510:C511)</f>
        <v>0</v>
      </c>
    </row>
    <row r="510" spans="1:3" ht="17.100000000000001" customHeight="1">
      <c r="A510" s="56">
        <v>103044001</v>
      </c>
      <c r="B510" s="56" t="s">
        <v>393</v>
      </c>
      <c r="C510" s="36">
        <v>0</v>
      </c>
    </row>
    <row r="511" spans="1:3" ht="17.100000000000001" customHeight="1">
      <c r="A511" s="56">
        <v>103044050</v>
      </c>
      <c r="B511" s="56" t="s">
        <v>484</v>
      </c>
      <c r="C511" s="36">
        <v>0</v>
      </c>
    </row>
    <row r="512" spans="1:3" ht="17.100000000000001" customHeight="1">
      <c r="A512" s="56">
        <v>1030442</v>
      </c>
      <c r="B512" s="59" t="s">
        <v>485</v>
      </c>
      <c r="C512" s="34">
        <f>SUM(C513:C518)</f>
        <v>0</v>
      </c>
    </row>
    <row r="513" spans="1:3" ht="17.100000000000001" customHeight="1">
      <c r="A513" s="56">
        <v>103044203</v>
      </c>
      <c r="B513" s="56" t="s">
        <v>393</v>
      </c>
      <c r="C513" s="36">
        <v>0</v>
      </c>
    </row>
    <row r="514" spans="1:3" ht="17.100000000000001" customHeight="1">
      <c r="A514" s="56">
        <v>103044208</v>
      </c>
      <c r="B514" s="56" t="s">
        <v>486</v>
      </c>
      <c r="C514" s="36">
        <v>0</v>
      </c>
    </row>
    <row r="515" spans="1:3" ht="17.100000000000001" customHeight="1">
      <c r="A515" s="56">
        <v>103044209</v>
      </c>
      <c r="B515" s="56" t="s">
        <v>487</v>
      </c>
      <c r="C515" s="36">
        <v>0</v>
      </c>
    </row>
    <row r="516" spans="1:3" ht="17.100000000000001" customHeight="1">
      <c r="A516" s="56">
        <v>103044220</v>
      </c>
      <c r="B516" s="56" t="s">
        <v>488</v>
      </c>
      <c r="C516" s="36">
        <v>0</v>
      </c>
    </row>
    <row r="517" spans="1:3" ht="17.100000000000001" customHeight="1">
      <c r="A517" s="56">
        <v>103044221</v>
      </c>
      <c r="B517" s="56" t="s">
        <v>489</v>
      </c>
      <c r="C517" s="36">
        <v>0</v>
      </c>
    </row>
    <row r="518" spans="1:3" ht="17.100000000000001" customHeight="1">
      <c r="A518" s="56">
        <v>103044250</v>
      </c>
      <c r="B518" s="56" t="s">
        <v>490</v>
      </c>
      <c r="C518" s="36">
        <v>0</v>
      </c>
    </row>
    <row r="519" spans="1:3" ht="17.100000000000001" customHeight="1">
      <c r="A519" s="56">
        <v>1030443</v>
      </c>
      <c r="B519" s="59" t="s">
        <v>491</v>
      </c>
      <c r="C519" s="34">
        <f>SUM(C520:C523)</f>
        <v>0</v>
      </c>
    </row>
    <row r="520" spans="1:3" ht="17.100000000000001" customHeight="1">
      <c r="A520" s="56">
        <v>103044306</v>
      </c>
      <c r="B520" s="56" t="s">
        <v>393</v>
      </c>
      <c r="C520" s="36">
        <v>0</v>
      </c>
    </row>
    <row r="521" spans="1:3" ht="17.100000000000001" customHeight="1">
      <c r="A521" s="56">
        <v>103044307</v>
      </c>
      <c r="B521" s="56" t="s">
        <v>492</v>
      </c>
      <c r="C521" s="36">
        <v>0</v>
      </c>
    </row>
    <row r="522" spans="1:3" ht="17.100000000000001" customHeight="1">
      <c r="A522" s="56">
        <v>103044308</v>
      </c>
      <c r="B522" s="56" t="s">
        <v>493</v>
      </c>
      <c r="C522" s="36">
        <v>0</v>
      </c>
    </row>
    <row r="523" spans="1:3" ht="17.100000000000001" customHeight="1">
      <c r="A523" s="56">
        <v>103044350</v>
      </c>
      <c r="B523" s="56" t="s">
        <v>494</v>
      </c>
      <c r="C523" s="36">
        <v>0</v>
      </c>
    </row>
    <row r="524" spans="1:3" ht="17.100000000000001" customHeight="1">
      <c r="A524" s="56">
        <v>1030444</v>
      </c>
      <c r="B524" s="59" t="s">
        <v>495</v>
      </c>
      <c r="C524" s="34">
        <f>SUM(C525:C531)</f>
        <v>0</v>
      </c>
    </row>
    <row r="525" spans="1:3" ht="17.100000000000001" customHeight="1">
      <c r="A525" s="56">
        <v>103044414</v>
      </c>
      <c r="B525" s="56" t="s">
        <v>496</v>
      </c>
      <c r="C525" s="36">
        <v>0</v>
      </c>
    </row>
    <row r="526" spans="1:3" ht="17.100000000000001" customHeight="1">
      <c r="A526" s="56">
        <v>103044416</v>
      </c>
      <c r="B526" s="56" t="s">
        <v>497</v>
      </c>
      <c r="C526" s="36">
        <v>0</v>
      </c>
    </row>
    <row r="527" spans="1:3" ht="17.100000000000001" customHeight="1">
      <c r="A527" s="56">
        <v>103044433</v>
      </c>
      <c r="B527" s="56" t="s">
        <v>498</v>
      </c>
      <c r="C527" s="36">
        <v>0</v>
      </c>
    </row>
    <row r="528" spans="1:3" ht="17.100000000000001" customHeight="1">
      <c r="A528" s="56">
        <v>103044434</v>
      </c>
      <c r="B528" s="56" t="s">
        <v>499</v>
      </c>
      <c r="C528" s="36">
        <v>0</v>
      </c>
    </row>
    <row r="529" spans="1:3" ht="17.100000000000001" customHeight="1">
      <c r="A529" s="56">
        <v>103044435</v>
      </c>
      <c r="B529" s="56" t="s">
        <v>500</v>
      </c>
      <c r="C529" s="36">
        <v>0</v>
      </c>
    </row>
    <row r="530" spans="1:3" ht="17.100000000000001" customHeight="1">
      <c r="A530" s="56">
        <v>103044436</v>
      </c>
      <c r="B530" s="56" t="s">
        <v>501</v>
      </c>
      <c r="C530" s="36">
        <v>0</v>
      </c>
    </row>
    <row r="531" spans="1:3" ht="17.100000000000001" customHeight="1">
      <c r="A531" s="56">
        <v>103044450</v>
      </c>
      <c r="B531" s="56" t="s">
        <v>502</v>
      </c>
      <c r="C531" s="36">
        <v>0</v>
      </c>
    </row>
    <row r="532" spans="1:3" ht="17.100000000000001" customHeight="1">
      <c r="A532" s="56">
        <v>1030445</v>
      </c>
      <c r="B532" s="59" t="s">
        <v>503</v>
      </c>
      <c r="C532" s="34">
        <f>C533</f>
        <v>0</v>
      </c>
    </row>
    <row r="533" spans="1:3" ht="17.100000000000001" customHeight="1">
      <c r="A533" s="56">
        <v>103044550</v>
      </c>
      <c r="B533" s="56" t="s">
        <v>504</v>
      </c>
      <c r="C533" s="36">
        <v>0</v>
      </c>
    </row>
    <row r="534" spans="1:3" ht="17.100000000000001" customHeight="1">
      <c r="A534" s="56">
        <v>1030446</v>
      </c>
      <c r="B534" s="59" t="s">
        <v>505</v>
      </c>
      <c r="C534" s="34">
        <f>SUM(C535:C537)</f>
        <v>0</v>
      </c>
    </row>
    <row r="535" spans="1:3" ht="17.100000000000001" customHeight="1">
      <c r="A535" s="56">
        <v>103044608</v>
      </c>
      <c r="B535" s="56" t="s">
        <v>393</v>
      </c>
      <c r="C535" s="36">
        <v>0</v>
      </c>
    </row>
    <row r="536" spans="1:3" ht="17.100000000000001" customHeight="1">
      <c r="A536" s="56">
        <v>103044609</v>
      </c>
      <c r="B536" s="56" t="s">
        <v>506</v>
      </c>
      <c r="C536" s="36">
        <v>0</v>
      </c>
    </row>
    <row r="537" spans="1:3" ht="17.100000000000001" customHeight="1">
      <c r="A537" s="56">
        <v>103044650</v>
      </c>
      <c r="B537" s="56" t="s">
        <v>507</v>
      </c>
      <c r="C537" s="36">
        <v>0</v>
      </c>
    </row>
    <row r="538" spans="1:3" ht="17.100000000000001" customHeight="1">
      <c r="A538" s="56">
        <v>1030447</v>
      </c>
      <c r="B538" s="59" t="s">
        <v>508</v>
      </c>
      <c r="C538" s="34">
        <f>SUM(C539:C546)</f>
        <v>20</v>
      </c>
    </row>
    <row r="539" spans="1:3" ht="17.100000000000001" customHeight="1">
      <c r="A539" s="56">
        <v>103044709</v>
      </c>
      <c r="B539" s="56" t="s">
        <v>509</v>
      </c>
      <c r="C539" s="36">
        <v>0</v>
      </c>
    </row>
    <row r="540" spans="1:3" ht="17.100000000000001" customHeight="1">
      <c r="A540" s="56">
        <v>103044712</v>
      </c>
      <c r="B540" s="56" t="s">
        <v>510</v>
      </c>
      <c r="C540" s="36">
        <v>0</v>
      </c>
    </row>
    <row r="541" spans="1:3" ht="17.100000000000001" customHeight="1">
      <c r="A541" s="56">
        <v>103044713</v>
      </c>
      <c r="B541" s="56" t="s">
        <v>393</v>
      </c>
      <c r="C541" s="36">
        <v>0</v>
      </c>
    </row>
    <row r="542" spans="1:3" ht="17.100000000000001" customHeight="1">
      <c r="A542" s="56">
        <v>103044715</v>
      </c>
      <c r="B542" s="56" t="s">
        <v>511</v>
      </c>
      <c r="C542" s="36">
        <v>0</v>
      </c>
    </row>
    <row r="543" spans="1:3" ht="17.100000000000001" customHeight="1">
      <c r="A543" s="56">
        <v>103044730</v>
      </c>
      <c r="B543" s="56" t="s">
        <v>512</v>
      </c>
      <c r="C543" s="36">
        <v>0</v>
      </c>
    </row>
    <row r="544" spans="1:3" ht="17.100000000000001" customHeight="1">
      <c r="A544" s="56">
        <v>103044731</v>
      </c>
      <c r="B544" s="56" t="s">
        <v>513</v>
      </c>
      <c r="C544" s="36">
        <v>0</v>
      </c>
    </row>
    <row r="545" spans="1:3" ht="17.100000000000001" customHeight="1">
      <c r="A545" s="56">
        <v>103044732</v>
      </c>
      <c r="B545" s="56" t="s">
        <v>514</v>
      </c>
      <c r="C545" s="36">
        <v>20</v>
      </c>
    </row>
    <row r="546" spans="1:3" ht="17.100000000000001" customHeight="1">
      <c r="A546" s="56">
        <v>103044750</v>
      </c>
      <c r="B546" s="56" t="s">
        <v>515</v>
      </c>
      <c r="C546" s="36">
        <v>0</v>
      </c>
    </row>
    <row r="547" spans="1:3" ht="17.100000000000001" customHeight="1">
      <c r="A547" s="56">
        <v>1030448</v>
      </c>
      <c r="B547" s="59" t="s">
        <v>516</v>
      </c>
      <c r="C547" s="34">
        <f>SUM(C548:C550)</f>
        <v>0</v>
      </c>
    </row>
    <row r="548" spans="1:3" ht="17.100000000000001" customHeight="1">
      <c r="A548" s="56">
        <v>103044801</v>
      </c>
      <c r="B548" s="56" t="s">
        <v>517</v>
      </c>
      <c r="C548" s="36">
        <v>0</v>
      </c>
    </row>
    <row r="549" spans="1:3" ht="17.100000000000001" customHeight="1">
      <c r="A549" s="56">
        <v>103044802</v>
      </c>
      <c r="B549" s="56" t="s">
        <v>518</v>
      </c>
      <c r="C549" s="36">
        <v>0</v>
      </c>
    </row>
    <row r="550" spans="1:3" ht="17.100000000000001" customHeight="1">
      <c r="A550" s="56">
        <v>103044850</v>
      </c>
      <c r="B550" s="56" t="s">
        <v>519</v>
      </c>
      <c r="C550" s="36">
        <v>0</v>
      </c>
    </row>
    <row r="551" spans="1:3" ht="17.100000000000001" customHeight="1">
      <c r="A551" s="56">
        <v>1030449</v>
      </c>
      <c r="B551" s="59" t="s">
        <v>520</v>
      </c>
      <c r="C551" s="34">
        <f>SUM(C552:C554)</f>
        <v>0</v>
      </c>
    </row>
    <row r="552" spans="1:3" ht="17.100000000000001" customHeight="1">
      <c r="A552" s="56">
        <v>103044907</v>
      </c>
      <c r="B552" s="56" t="s">
        <v>436</v>
      </c>
      <c r="C552" s="36">
        <v>0</v>
      </c>
    </row>
    <row r="553" spans="1:3" ht="17.100000000000001" customHeight="1">
      <c r="A553" s="56">
        <v>103044908</v>
      </c>
      <c r="B553" s="56" t="s">
        <v>521</v>
      </c>
      <c r="C553" s="36">
        <v>0</v>
      </c>
    </row>
    <row r="554" spans="1:3" ht="17.100000000000001" customHeight="1">
      <c r="A554" s="56">
        <v>103044950</v>
      </c>
      <c r="B554" s="56" t="s">
        <v>522</v>
      </c>
      <c r="C554" s="36">
        <v>0</v>
      </c>
    </row>
    <row r="555" spans="1:3" ht="17.100000000000001" customHeight="1">
      <c r="A555" s="56">
        <v>1030450</v>
      </c>
      <c r="B555" s="59" t="s">
        <v>523</v>
      </c>
      <c r="C555" s="34">
        <f>SUM(C556:C558)</f>
        <v>0</v>
      </c>
    </row>
    <row r="556" spans="1:3" ht="17.100000000000001" customHeight="1">
      <c r="A556" s="56">
        <v>103045002</v>
      </c>
      <c r="B556" s="56" t="s">
        <v>524</v>
      </c>
      <c r="C556" s="36">
        <v>0</v>
      </c>
    </row>
    <row r="557" spans="1:3" ht="17.100000000000001" customHeight="1">
      <c r="A557" s="56">
        <v>103045004</v>
      </c>
      <c r="B557" s="56" t="s">
        <v>525</v>
      </c>
      <c r="C557" s="36">
        <v>0</v>
      </c>
    </row>
    <row r="558" spans="1:3" ht="17.100000000000001" customHeight="1">
      <c r="A558" s="56">
        <v>103045050</v>
      </c>
      <c r="B558" s="56" t="s">
        <v>526</v>
      </c>
      <c r="C558" s="36">
        <v>0</v>
      </c>
    </row>
    <row r="559" spans="1:3" ht="17.100000000000001" customHeight="1">
      <c r="A559" s="56">
        <v>1030451</v>
      </c>
      <c r="B559" s="59" t="s">
        <v>527</v>
      </c>
      <c r="C559" s="34">
        <f>SUM(C560:C563)</f>
        <v>0</v>
      </c>
    </row>
    <row r="560" spans="1:3" ht="17.100000000000001" customHeight="1">
      <c r="A560" s="56">
        <v>103045101</v>
      </c>
      <c r="B560" s="56" t="s">
        <v>528</v>
      </c>
      <c r="C560" s="36">
        <v>0</v>
      </c>
    </row>
    <row r="561" spans="1:3" ht="17.100000000000001" customHeight="1">
      <c r="A561" s="56">
        <v>103045102</v>
      </c>
      <c r="B561" s="56" t="s">
        <v>529</v>
      </c>
      <c r="C561" s="36">
        <v>0</v>
      </c>
    </row>
    <row r="562" spans="1:3" ht="17.100000000000001" customHeight="1">
      <c r="A562" s="56">
        <v>103045103</v>
      </c>
      <c r="B562" s="56" t="s">
        <v>530</v>
      </c>
      <c r="C562" s="36">
        <v>0</v>
      </c>
    </row>
    <row r="563" spans="1:3" ht="17.100000000000001" customHeight="1">
      <c r="A563" s="56">
        <v>103045150</v>
      </c>
      <c r="B563" s="56" t="s">
        <v>531</v>
      </c>
      <c r="C563" s="36">
        <v>0</v>
      </c>
    </row>
    <row r="564" spans="1:3" ht="17.100000000000001" customHeight="1">
      <c r="A564" s="56">
        <v>1030452</v>
      </c>
      <c r="B564" s="59" t="s">
        <v>532</v>
      </c>
      <c r="C564" s="34">
        <f>SUM(C565:C567)</f>
        <v>0</v>
      </c>
    </row>
    <row r="565" spans="1:3" ht="17.100000000000001" customHeight="1">
      <c r="A565" s="56">
        <v>103045201</v>
      </c>
      <c r="B565" s="56" t="s">
        <v>533</v>
      </c>
      <c r="C565" s="36">
        <v>0</v>
      </c>
    </row>
    <row r="566" spans="1:3" ht="17.100000000000001" customHeight="1">
      <c r="A566" s="56">
        <v>103045202</v>
      </c>
      <c r="B566" s="56" t="s">
        <v>534</v>
      </c>
      <c r="C566" s="36">
        <v>0</v>
      </c>
    </row>
    <row r="567" spans="1:3" ht="17.100000000000001" customHeight="1">
      <c r="A567" s="56">
        <v>103045250</v>
      </c>
      <c r="B567" s="56" t="s">
        <v>535</v>
      </c>
      <c r="C567" s="36">
        <v>0</v>
      </c>
    </row>
    <row r="568" spans="1:3" ht="17.100000000000001" customHeight="1">
      <c r="A568" s="56">
        <v>1030453</v>
      </c>
      <c r="B568" s="59" t="s">
        <v>536</v>
      </c>
      <c r="C568" s="34">
        <f>SUM(C569:C571)</f>
        <v>0</v>
      </c>
    </row>
    <row r="569" spans="1:3" ht="17.100000000000001" customHeight="1">
      <c r="A569" s="56">
        <v>103045301</v>
      </c>
      <c r="B569" s="56" t="s">
        <v>537</v>
      </c>
      <c r="C569" s="36">
        <v>0</v>
      </c>
    </row>
    <row r="570" spans="1:3" ht="17.100000000000001" customHeight="1">
      <c r="A570" s="56">
        <v>103045302</v>
      </c>
      <c r="B570" s="56" t="s">
        <v>393</v>
      </c>
      <c r="C570" s="36">
        <v>0</v>
      </c>
    </row>
    <row r="571" spans="1:3" ht="17.100000000000001" customHeight="1">
      <c r="A571" s="56">
        <v>103045350</v>
      </c>
      <c r="B571" s="56" t="s">
        <v>538</v>
      </c>
      <c r="C571" s="36">
        <v>0</v>
      </c>
    </row>
    <row r="572" spans="1:3" ht="17.100000000000001" customHeight="1">
      <c r="A572" s="56">
        <v>1030454</v>
      </c>
      <c r="B572" s="59" t="s">
        <v>539</v>
      </c>
      <c r="C572" s="34">
        <f>C573</f>
        <v>0</v>
      </c>
    </row>
    <row r="573" spans="1:3" ht="17.100000000000001" customHeight="1">
      <c r="A573" s="56">
        <v>103045450</v>
      </c>
      <c r="B573" s="56" t="s">
        <v>540</v>
      </c>
      <c r="C573" s="36">
        <v>0</v>
      </c>
    </row>
    <row r="574" spans="1:3" ht="17.100000000000001" customHeight="1">
      <c r="A574" s="56">
        <v>1030455</v>
      </c>
      <c r="B574" s="59" t="s">
        <v>541</v>
      </c>
      <c r="C574" s="34">
        <f>SUM(C575:C576)</f>
        <v>0</v>
      </c>
    </row>
    <row r="575" spans="1:3" ht="17.100000000000001" customHeight="1">
      <c r="A575" s="56">
        <v>103045501</v>
      </c>
      <c r="B575" s="56" t="s">
        <v>542</v>
      </c>
      <c r="C575" s="36">
        <v>0</v>
      </c>
    </row>
    <row r="576" spans="1:3" ht="17.100000000000001" customHeight="1">
      <c r="A576" s="56">
        <v>103045550</v>
      </c>
      <c r="B576" s="56" t="s">
        <v>543</v>
      </c>
      <c r="C576" s="36">
        <v>0</v>
      </c>
    </row>
    <row r="577" spans="1:3" ht="17.100000000000001" customHeight="1">
      <c r="A577" s="56">
        <v>1030456</v>
      </c>
      <c r="B577" s="59" t="s">
        <v>544</v>
      </c>
      <c r="C577" s="34">
        <f>C578</f>
        <v>0</v>
      </c>
    </row>
    <row r="578" spans="1:3" ht="17.100000000000001" customHeight="1">
      <c r="A578" s="56">
        <v>103045650</v>
      </c>
      <c r="B578" s="56" t="s">
        <v>545</v>
      </c>
      <c r="C578" s="36">
        <v>0</v>
      </c>
    </row>
    <row r="579" spans="1:3" ht="17.100000000000001" customHeight="1">
      <c r="A579" s="56">
        <v>1030457</v>
      </c>
      <c r="B579" s="59" t="s">
        <v>546</v>
      </c>
      <c r="C579" s="34">
        <f>C580</f>
        <v>0</v>
      </c>
    </row>
    <row r="580" spans="1:3" ht="17.100000000000001" customHeight="1">
      <c r="A580" s="56">
        <v>103045750</v>
      </c>
      <c r="B580" s="56" t="s">
        <v>547</v>
      </c>
      <c r="C580" s="36">
        <v>0</v>
      </c>
    </row>
    <row r="581" spans="1:3" ht="17.100000000000001" customHeight="1">
      <c r="A581" s="56">
        <v>1030458</v>
      </c>
      <c r="B581" s="59" t="s">
        <v>548</v>
      </c>
      <c r="C581" s="34">
        <f>SUM(C582:C584)</f>
        <v>0</v>
      </c>
    </row>
    <row r="582" spans="1:3" ht="17.100000000000001" customHeight="1">
      <c r="A582" s="56">
        <v>103045802</v>
      </c>
      <c r="B582" s="56" t="s">
        <v>436</v>
      </c>
      <c r="C582" s="36">
        <v>0</v>
      </c>
    </row>
    <row r="583" spans="1:3" ht="17.100000000000001" customHeight="1">
      <c r="A583" s="56">
        <v>103045803</v>
      </c>
      <c r="B583" s="56" t="s">
        <v>549</v>
      </c>
      <c r="C583" s="36">
        <v>0</v>
      </c>
    </row>
    <row r="584" spans="1:3" ht="17.100000000000001" customHeight="1">
      <c r="A584" s="56">
        <v>103045850</v>
      </c>
      <c r="B584" s="56" t="s">
        <v>550</v>
      </c>
      <c r="C584" s="36">
        <v>0</v>
      </c>
    </row>
    <row r="585" spans="1:3" ht="17.100000000000001" customHeight="1">
      <c r="A585" s="56">
        <v>1030459</v>
      </c>
      <c r="B585" s="59" t="s">
        <v>551</v>
      </c>
      <c r="C585" s="34">
        <f>SUM(C586:C587)</f>
        <v>0</v>
      </c>
    </row>
    <row r="586" spans="1:3" ht="17.100000000000001" customHeight="1">
      <c r="A586" s="56">
        <v>103045901</v>
      </c>
      <c r="B586" s="56" t="s">
        <v>405</v>
      </c>
      <c r="C586" s="36">
        <v>0</v>
      </c>
    </row>
    <row r="587" spans="1:3" ht="17.100000000000001" customHeight="1">
      <c r="A587" s="56">
        <v>103045950</v>
      </c>
      <c r="B587" s="56" t="s">
        <v>552</v>
      </c>
      <c r="C587" s="36">
        <v>0</v>
      </c>
    </row>
    <row r="588" spans="1:3" ht="17.100000000000001" customHeight="1">
      <c r="A588" s="56">
        <v>1030460</v>
      </c>
      <c r="B588" s="59" t="s">
        <v>553</v>
      </c>
      <c r="C588" s="34">
        <f>C589</f>
        <v>0</v>
      </c>
    </row>
    <row r="589" spans="1:3" ht="17.100000000000001" customHeight="1">
      <c r="A589" s="56">
        <v>103046050</v>
      </c>
      <c r="B589" s="56" t="s">
        <v>554</v>
      </c>
      <c r="C589" s="36">
        <v>0</v>
      </c>
    </row>
    <row r="590" spans="1:3" ht="17.100000000000001" customHeight="1">
      <c r="A590" s="56">
        <v>1030461</v>
      </c>
      <c r="B590" s="59" t="s">
        <v>555</v>
      </c>
      <c r="C590" s="34">
        <f>SUM(C591:C592)</f>
        <v>0</v>
      </c>
    </row>
    <row r="591" spans="1:3" ht="17.100000000000001" customHeight="1">
      <c r="A591" s="56">
        <v>103046101</v>
      </c>
      <c r="B591" s="56" t="s">
        <v>393</v>
      </c>
      <c r="C591" s="36">
        <v>0</v>
      </c>
    </row>
    <row r="592" spans="1:3" ht="17.100000000000001" customHeight="1">
      <c r="A592" s="56">
        <v>103046150</v>
      </c>
      <c r="B592" s="56" t="s">
        <v>556</v>
      </c>
      <c r="C592" s="36">
        <v>0</v>
      </c>
    </row>
    <row r="593" spans="1:3" ht="17.100000000000001" customHeight="1">
      <c r="A593" s="56">
        <v>1030499</v>
      </c>
      <c r="B593" s="59" t="s">
        <v>557</v>
      </c>
      <c r="C593" s="34">
        <f>C594</f>
        <v>0</v>
      </c>
    </row>
    <row r="594" spans="1:3" ht="17.100000000000001" customHeight="1">
      <c r="A594" s="56">
        <v>103049950</v>
      </c>
      <c r="B594" s="56" t="s">
        <v>558</v>
      </c>
      <c r="C594" s="36">
        <v>0</v>
      </c>
    </row>
    <row r="595" spans="1:3" ht="17.100000000000001" customHeight="1">
      <c r="A595" s="56">
        <v>10305</v>
      </c>
      <c r="B595" s="59" t="s">
        <v>559</v>
      </c>
      <c r="C595" s="34">
        <f>SUM(C596,C619,C624:C625)</f>
        <v>1401</v>
      </c>
    </row>
    <row r="596" spans="1:3" ht="17.100000000000001" customHeight="1">
      <c r="A596" s="56">
        <v>1030501</v>
      </c>
      <c r="B596" s="59" t="s">
        <v>560</v>
      </c>
      <c r="C596" s="34">
        <f>SUM(C597:C618)</f>
        <v>1401</v>
      </c>
    </row>
    <row r="597" spans="1:3" ht="17.100000000000001" customHeight="1">
      <c r="A597" s="56">
        <v>103050101</v>
      </c>
      <c r="B597" s="56" t="s">
        <v>561</v>
      </c>
      <c r="C597" s="36">
        <v>0</v>
      </c>
    </row>
    <row r="598" spans="1:3" ht="17.100000000000001" customHeight="1">
      <c r="A598" s="56">
        <v>103050102</v>
      </c>
      <c r="B598" s="56" t="s">
        <v>562</v>
      </c>
      <c r="C598" s="36">
        <v>0</v>
      </c>
    </row>
    <row r="599" spans="1:3" ht="17.100000000000001" customHeight="1">
      <c r="A599" s="56">
        <v>103050103</v>
      </c>
      <c r="B599" s="56" t="s">
        <v>563</v>
      </c>
      <c r="C599" s="36">
        <v>0</v>
      </c>
    </row>
    <row r="600" spans="1:3" ht="17.100000000000001" customHeight="1">
      <c r="A600" s="56">
        <v>103050105</v>
      </c>
      <c r="B600" s="56" t="s">
        <v>564</v>
      </c>
      <c r="C600" s="36">
        <v>0</v>
      </c>
    </row>
    <row r="601" spans="1:3" ht="17.100000000000001" customHeight="1">
      <c r="A601" s="56">
        <v>103050107</v>
      </c>
      <c r="B601" s="56" t="s">
        <v>565</v>
      </c>
      <c r="C601" s="36">
        <v>0</v>
      </c>
    </row>
    <row r="602" spans="1:3" ht="17.100000000000001" customHeight="1">
      <c r="A602" s="56">
        <v>103050108</v>
      </c>
      <c r="B602" s="56" t="s">
        <v>566</v>
      </c>
      <c r="C602" s="36">
        <v>0</v>
      </c>
    </row>
    <row r="603" spans="1:3" ht="17.100000000000001" customHeight="1">
      <c r="A603" s="56">
        <v>103050109</v>
      </c>
      <c r="B603" s="56" t="s">
        <v>567</v>
      </c>
      <c r="C603" s="36">
        <v>19</v>
      </c>
    </row>
    <row r="604" spans="1:3" ht="17.100000000000001" customHeight="1">
      <c r="A604" s="56">
        <v>103050110</v>
      </c>
      <c r="B604" s="56" t="s">
        <v>568</v>
      </c>
      <c r="C604" s="36">
        <v>0</v>
      </c>
    </row>
    <row r="605" spans="1:3" ht="17.100000000000001" customHeight="1">
      <c r="A605" s="56">
        <v>103050111</v>
      </c>
      <c r="B605" s="56" t="s">
        <v>569</v>
      </c>
      <c r="C605" s="36">
        <v>0</v>
      </c>
    </row>
    <row r="606" spans="1:3" ht="17.100000000000001" customHeight="1">
      <c r="A606" s="56">
        <v>103050112</v>
      </c>
      <c r="B606" s="56" t="s">
        <v>570</v>
      </c>
      <c r="C606" s="36">
        <v>0</v>
      </c>
    </row>
    <row r="607" spans="1:3" ht="17.100000000000001" customHeight="1">
      <c r="A607" s="56">
        <v>103050113</v>
      </c>
      <c r="B607" s="56" t="s">
        <v>571</v>
      </c>
      <c r="C607" s="36">
        <v>0</v>
      </c>
    </row>
    <row r="608" spans="1:3" ht="17.100000000000001" customHeight="1">
      <c r="A608" s="56">
        <v>103050114</v>
      </c>
      <c r="B608" s="56" t="s">
        <v>572</v>
      </c>
      <c r="C608" s="36">
        <v>0</v>
      </c>
    </row>
    <row r="609" spans="1:3" ht="17.100000000000001" customHeight="1">
      <c r="A609" s="56">
        <v>103050115</v>
      </c>
      <c r="B609" s="56" t="s">
        <v>573</v>
      </c>
      <c r="C609" s="36">
        <v>0</v>
      </c>
    </row>
    <row r="610" spans="1:3" ht="17.100000000000001" customHeight="1">
      <c r="A610" s="56">
        <v>103050116</v>
      </c>
      <c r="B610" s="56" t="s">
        <v>574</v>
      </c>
      <c r="C610" s="36">
        <v>0</v>
      </c>
    </row>
    <row r="611" spans="1:3" ht="17.100000000000001" customHeight="1">
      <c r="A611" s="56">
        <v>103050117</v>
      </c>
      <c r="B611" s="56" t="s">
        <v>575</v>
      </c>
      <c r="C611" s="36">
        <v>0</v>
      </c>
    </row>
    <row r="612" spans="1:3" ht="17.100000000000001" customHeight="1">
      <c r="A612" s="56">
        <v>103050118</v>
      </c>
      <c r="B612" s="56" t="s">
        <v>576</v>
      </c>
      <c r="C612" s="36">
        <v>0</v>
      </c>
    </row>
    <row r="613" spans="1:3" ht="17.100000000000001" customHeight="1">
      <c r="A613" s="56">
        <v>103050119</v>
      </c>
      <c r="B613" s="56" t="s">
        <v>577</v>
      </c>
      <c r="C613" s="36">
        <v>0</v>
      </c>
    </row>
    <row r="614" spans="1:3" ht="17.100000000000001" customHeight="1">
      <c r="A614" s="56">
        <v>103050120</v>
      </c>
      <c r="B614" s="56" t="s">
        <v>578</v>
      </c>
      <c r="C614" s="36">
        <v>0</v>
      </c>
    </row>
    <row r="615" spans="1:3" ht="17.100000000000001" customHeight="1">
      <c r="A615" s="56">
        <v>103050121</v>
      </c>
      <c r="B615" s="56" t="s">
        <v>579</v>
      </c>
      <c r="C615" s="36">
        <v>0</v>
      </c>
    </row>
    <row r="616" spans="1:3" ht="17.100000000000001" customHeight="1">
      <c r="A616" s="56">
        <v>103050122</v>
      </c>
      <c r="B616" s="56" t="s">
        <v>580</v>
      </c>
      <c r="C616" s="36">
        <v>0</v>
      </c>
    </row>
    <row r="617" spans="1:3" ht="17.100000000000001" customHeight="1">
      <c r="A617" s="56">
        <v>103050123</v>
      </c>
      <c r="B617" s="56" t="s">
        <v>581</v>
      </c>
      <c r="C617" s="36">
        <v>0</v>
      </c>
    </row>
    <row r="618" spans="1:3" ht="17.100000000000001" customHeight="1">
      <c r="A618" s="56">
        <v>103050199</v>
      </c>
      <c r="B618" s="56" t="s">
        <v>582</v>
      </c>
      <c r="C618" s="36">
        <v>1382</v>
      </c>
    </row>
    <row r="619" spans="1:3" ht="17.100000000000001" customHeight="1">
      <c r="A619" s="56">
        <v>1030502</v>
      </c>
      <c r="B619" s="59" t="s">
        <v>583</v>
      </c>
      <c r="C619" s="34">
        <f>SUM(C620:C623)</f>
        <v>0</v>
      </c>
    </row>
    <row r="620" spans="1:3" ht="17.100000000000001" customHeight="1">
      <c r="A620" s="56">
        <v>103050201</v>
      </c>
      <c r="B620" s="56" t="s">
        <v>584</v>
      </c>
      <c r="C620" s="36">
        <v>0</v>
      </c>
    </row>
    <row r="621" spans="1:3" ht="17.100000000000001" customHeight="1">
      <c r="A621" s="56">
        <v>103050202</v>
      </c>
      <c r="B621" s="56" t="s">
        <v>585</v>
      </c>
      <c r="C621" s="36">
        <v>0</v>
      </c>
    </row>
    <row r="622" spans="1:3" ht="17.100000000000001" customHeight="1">
      <c r="A622" s="56">
        <v>103050203</v>
      </c>
      <c r="B622" s="56" t="s">
        <v>586</v>
      </c>
      <c r="C622" s="36">
        <v>0</v>
      </c>
    </row>
    <row r="623" spans="1:3" ht="17.100000000000001" customHeight="1">
      <c r="A623" s="56">
        <v>103050299</v>
      </c>
      <c r="B623" s="56" t="s">
        <v>587</v>
      </c>
      <c r="C623" s="36">
        <v>0</v>
      </c>
    </row>
    <row r="624" spans="1:3" ht="17.100000000000001" customHeight="1">
      <c r="A624" s="56">
        <v>1030503</v>
      </c>
      <c r="B624" s="59" t="s">
        <v>588</v>
      </c>
      <c r="C624" s="36">
        <v>0</v>
      </c>
    </row>
    <row r="625" spans="1:3" ht="17.100000000000001" customHeight="1">
      <c r="A625" s="56">
        <v>1030509</v>
      </c>
      <c r="B625" s="59" t="s">
        <v>589</v>
      </c>
      <c r="C625" s="36">
        <v>0</v>
      </c>
    </row>
    <row r="626" spans="1:3" ht="17.100000000000001" customHeight="1">
      <c r="A626" s="56">
        <v>10306</v>
      </c>
      <c r="B626" s="59" t="s">
        <v>590</v>
      </c>
      <c r="C626" s="34">
        <f>SUM(C627,C631,C634,C636,C638,C639,C643,C644)</f>
        <v>0</v>
      </c>
    </row>
    <row r="627" spans="1:3" ht="17.100000000000001" customHeight="1">
      <c r="A627" s="56">
        <v>1030601</v>
      </c>
      <c r="B627" s="59" t="s">
        <v>591</v>
      </c>
      <c r="C627" s="34">
        <f>SUM(C628:C630)</f>
        <v>0</v>
      </c>
    </row>
    <row r="628" spans="1:3" ht="17.100000000000001" customHeight="1">
      <c r="A628" s="56">
        <v>103060101</v>
      </c>
      <c r="B628" s="56" t="s">
        <v>592</v>
      </c>
      <c r="C628" s="36">
        <v>0</v>
      </c>
    </row>
    <row r="629" spans="1:3" ht="17.100000000000001" customHeight="1">
      <c r="A629" s="56">
        <v>103060102</v>
      </c>
      <c r="B629" s="56" t="s">
        <v>593</v>
      </c>
      <c r="C629" s="36">
        <v>0</v>
      </c>
    </row>
    <row r="630" spans="1:3" ht="17.100000000000001" customHeight="1">
      <c r="A630" s="56">
        <v>103060199</v>
      </c>
      <c r="B630" s="56" t="s">
        <v>594</v>
      </c>
      <c r="C630" s="36">
        <v>0</v>
      </c>
    </row>
    <row r="631" spans="1:3" ht="17.100000000000001" customHeight="1">
      <c r="A631" s="56">
        <v>1030602</v>
      </c>
      <c r="B631" s="59" t="s">
        <v>595</v>
      </c>
      <c r="C631" s="34">
        <f>SUM(C632:C633)</f>
        <v>0</v>
      </c>
    </row>
    <row r="632" spans="1:3" ht="17.100000000000001" customHeight="1">
      <c r="A632" s="56">
        <v>103060201</v>
      </c>
      <c r="B632" s="56" t="s">
        <v>596</v>
      </c>
      <c r="C632" s="36">
        <v>0</v>
      </c>
    </row>
    <row r="633" spans="1:3" ht="17.100000000000001" customHeight="1">
      <c r="A633" s="56">
        <v>103060299</v>
      </c>
      <c r="B633" s="56" t="s">
        <v>597</v>
      </c>
      <c r="C633" s="36">
        <v>0</v>
      </c>
    </row>
    <row r="634" spans="1:3" ht="17.100000000000001" customHeight="1">
      <c r="A634" s="56">
        <v>1030603</v>
      </c>
      <c r="B634" s="59" t="s">
        <v>598</v>
      </c>
      <c r="C634" s="34">
        <f>C635</f>
        <v>0</v>
      </c>
    </row>
    <row r="635" spans="1:3" ht="17.100000000000001" customHeight="1">
      <c r="A635" s="56">
        <v>103060399</v>
      </c>
      <c r="B635" s="56" t="s">
        <v>599</v>
      </c>
      <c r="C635" s="36">
        <v>0</v>
      </c>
    </row>
    <row r="636" spans="1:3" ht="17.100000000000001" customHeight="1">
      <c r="A636" s="56">
        <v>1030604</v>
      </c>
      <c r="B636" s="59" t="s">
        <v>600</v>
      </c>
      <c r="C636" s="34">
        <f>C637</f>
        <v>0</v>
      </c>
    </row>
    <row r="637" spans="1:3" ht="17.100000000000001" customHeight="1">
      <c r="A637" s="56">
        <v>103060499</v>
      </c>
      <c r="B637" s="56" t="s">
        <v>601</v>
      </c>
      <c r="C637" s="36">
        <v>0</v>
      </c>
    </row>
    <row r="638" spans="1:3" ht="17.100000000000001" customHeight="1">
      <c r="A638" s="56">
        <v>1030605</v>
      </c>
      <c r="B638" s="59" t="s">
        <v>602</v>
      </c>
      <c r="C638" s="36">
        <v>0</v>
      </c>
    </row>
    <row r="639" spans="1:3" ht="17.100000000000001" customHeight="1">
      <c r="A639" s="56">
        <v>1030606</v>
      </c>
      <c r="B639" s="59" t="s">
        <v>603</v>
      </c>
      <c r="C639" s="34">
        <f>SUM(C640:C642)</f>
        <v>0</v>
      </c>
    </row>
    <row r="640" spans="1:3" ht="17.100000000000001" customHeight="1">
      <c r="A640" s="56">
        <v>103060601</v>
      </c>
      <c r="B640" s="56" t="s">
        <v>604</v>
      </c>
      <c r="C640" s="36">
        <v>0</v>
      </c>
    </row>
    <row r="641" spans="1:3" ht="17.100000000000001" customHeight="1">
      <c r="A641" s="56">
        <v>103060602</v>
      </c>
      <c r="B641" s="56" t="s">
        <v>605</v>
      </c>
      <c r="C641" s="36">
        <v>0</v>
      </c>
    </row>
    <row r="642" spans="1:3" ht="17.100000000000001" customHeight="1">
      <c r="A642" s="56">
        <v>103060699</v>
      </c>
      <c r="B642" s="56" t="s">
        <v>606</v>
      </c>
      <c r="C642" s="36">
        <v>0</v>
      </c>
    </row>
    <row r="643" spans="1:3" ht="17.100000000000001" customHeight="1">
      <c r="A643" s="56">
        <v>1030607</v>
      </c>
      <c r="B643" s="59" t="s">
        <v>607</v>
      </c>
      <c r="C643" s="36">
        <v>0</v>
      </c>
    </row>
    <row r="644" spans="1:3" ht="17.100000000000001" customHeight="1">
      <c r="A644" s="56">
        <v>1030699</v>
      </c>
      <c r="B644" s="59" t="s">
        <v>608</v>
      </c>
      <c r="C644" s="36">
        <v>0</v>
      </c>
    </row>
    <row r="645" spans="1:3" ht="17.100000000000001" customHeight="1">
      <c r="A645" s="56">
        <v>10307</v>
      </c>
      <c r="B645" s="59" t="s">
        <v>609</v>
      </c>
      <c r="C645" s="34">
        <f>SUM(C646,C649,C656:C658,C663,C669:C670,C673,C674,C677:C680,C685:C689,C692:C693)</f>
        <v>3524</v>
      </c>
    </row>
    <row r="646" spans="1:3" ht="17.100000000000001" customHeight="1">
      <c r="A646" s="56">
        <v>1030701</v>
      </c>
      <c r="B646" s="59" t="s">
        <v>610</v>
      </c>
      <c r="C646" s="34">
        <f>SUM(C647:C648)</f>
        <v>0</v>
      </c>
    </row>
    <row r="647" spans="1:3" ht="17.100000000000001" customHeight="1">
      <c r="A647" s="56">
        <v>103070101</v>
      </c>
      <c r="B647" s="56" t="s">
        <v>611</v>
      </c>
      <c r="C647" s="36">
        <v>0</v>
      </c>
    </row>
    <row r="648" spans="1:3" ht="17.100000000000001" customHeight="1">
      <c r="A648" s="56">
        <v>103070102</v>
      </c>
      <c r="B648" s="56" t="s">
        <v>612</v>
      </c>
      <c r="C648" s="36">
        <v>0</v>
      </c>
    </row>
    <row r="649" spans="1:3" ht="17.100000000000001" customHeight="1">
      <c r="A649" s="56">
        <v>1030702</v>
      </c>
      <c r="B649" s="59" t="s">
        <v>613</v>
      </c>
      <c r="C649" s="34">
        <f>SUM(C650:C655)</f>
        <v>0</v>
      </c>
    </row>
    <row r="650" spans="1:3" ht="17.100000000000001" customHeight="1">
      <c r="A650" s="56">
        <v>103070201</v>
      </c>
      <c r="B650" s="56" t="s">
        <v>614</v>
      </c>
      <c r="C650" s="36">
        <v>0</v>
      </c>
    </row>
    <row r="651" spans="1:3" ht="17.100000000000001" customHeight="1">
      <c r="A651" s="56">
        <v>103070202</v>
      </c>
      <c r="B651" s="56" t="s">
        <v>615</v>
      </c>
      <c r="C651" s="36">
        <v>0</v>
      </c>
    </row>
    <row r="652" spans="1:3" ht="17.100000000000001" customHeight="1">
      <c r="A652" s="56">
        <v>103070203</v>
      </c>
      <c r="B652" s="56" t="s">
        <v>616</v>
      </c>
      <c r="C652" s="36">
        <v>0</v>
      </c>
    </row>
    <row r="653" spans="1:3" ht="17.100000000000001" customHeight="1">
      <c r="A653" s="56">
        <v>103070204</v>
      </c>
      <c r="B653" s="56" t="s">
        <v>617</v>
      </c>
      <c r="C653" s="36">
        <v>0</v>
      </c>
    </row>
    <row r="654" spans="1:3" ht="17.100000000000001" customHeight="1">
      <c r="A654" s="56">
        <v>103070205</v>
      </c>
      <c r="B654" s="56" t="s">
        <v>618</v>
      </c>
      <c r="C654" s="36">
        <v>0</v>
      </c>
    </row>
    <row r="655" spans="1:3" ht="17.100000000000001" customHeight="1">
      <c r="A655" s="56">
        <v>103070206</v>
      </c>
      <c r="B655" s="56" t="s">
        <v>619</v>
      </c>
      <c r="C655" s="36">
        <v>0</v>
      </c>
    </row>
    <row r="656" spans="1:3" ht="17.100000000000001" customHeight="1">
      <c r="A656" s="56">
        <v>1030703</v>
      </c>
      <c r="B656" s="59" t="s">
        <v>620</v>
      </c>
      <c r="C656" s="36">
        <v>0</v>
      </c>
    </row>
    <row r="657" spans="1:3" ht="17.100000000000001" customHeight="1">
      <c r="A657" s="56">
        <v>1030704</v>
      </c>
      <c r="B657" s="59" t="s">
        <v>621</v>
      </c>
      <c r="C657" s="36">
        <v>0</v>
      </c>
    </row>
    <row r="658" spans="1:3" ht="17.100000000000001" customHeight="1">
      <c r="A658" s="56">
        <v>1030705</v>
      </c>
      <c r="B658" s="59" t="s">
        <v>622</v>
      </c>
      <c r="C658" s="34">
        <f>SUM(C659:C662)</f>
        <v>157</v>
      </c>
    </row>
    <row r="659" spans="1:3" ht="17.100000000000001" customHeight="1">
      <c r="A659" s="56">
        <v>103070501</v>
      </c>
      <c r="B659" s="56" t="s">
        <v>623</v>
      </c>
      <c r="C659" s="36">
        <v>21</v>
      </c>
    </row>
    <row r="660" spans="1:3" ht="17.100000000000001" customHeight="1">
      <c r="A660" s="56">
        <v>103070502</v>
      </c>
      <c r="B660" s="56" t="s">
        <v>624</v>
      </c>
      <c r="C660" s="36">
        <v>94</v>
      </c>
    </row>
    <row r="661" spans="1:3" ht="17.100000000000001" customHeight="1">
      <c r="A661" s="56">
        <v>103070503</v>
      </c>
      <c r="B661" s="56" t="s">
        <v>625</v>
      </c>
      <c r="C661" s="36">
        <v>0</v>
      </c>
    </row>
    <row r="662" spans="1:3" ht="17.100000000000001" customHeight="1">
      <c r="A662" s="56">
        <v>103070599</v>
      </c>
      <c r="B662" s="56" t="s">
        <v>626</v>
      </c>
      <c r="C662" s="36">
        <v>42</v>
      </c>
    </row>
    <row r="663" spans="1:3" ht="17.100000000000001" customHeight="1">
      <c r="A663" s="56">
        <v>1030706</v>
      </c>
      <c r="B663" s="59" t="s">
        <v>627</v>
      </c>
      <c r="C663" s="34">
        <f>SUM(C664:C668)</f>
        <v>3367</v>
      </c>
    </row>
    <row r="664" spans="1:3" ht="17.100000000000001" customHeight="1">
      <c r="A664" s="56">
        <v>103070601</v>
      </c>
      <c r="B664" s="56" t="s">
        <v>628</v>
      </c>
      <c r="C664" s="36">
        <v>427</v>
      </c>
    </row>
    <row r="665" spans="1:3" ht="17.100000000000001" customHeight="1">
      <c r="A665" s="56">
        <v>103070602</v>
      </c>
      <c r="B665" s="56" t="s">
        <v>629</v>
      </c>
      <c r="C665" s="36">
        <v>2401</v>
      </c>
    </row>
    <row r="666" spans="1:3" ht="17.100000000000001" customHeight="1">
      <c r="A666" s="56">
        <v>103070603</v>
      </c>
      <c r="B666" s="56" t="s">
        <v>630</v>
      </c>
      <c r="C666" s="36">
        <v>514</v>
      </c>
    </row>
    <row r="667" spans="1:3" ht="17.100000000000001" customHeight="1">
      <c r="A667" s="56">
        <v>103070604</v>
      </c>
      <c r="B667" s="56" t="s">
        <v>631</v>
      </c>
      <c r="C667" s="36">
        <v>25</v>
      </c>
    </row>
    <row r="668" spans="1:3" ht="17.100000000000001" customHeight="1">
      <c r="A668" s="56">
        <v>103070699</v>
      </c>
      <c r="B668" s="56" t="s">
        <v>632</v>
      </c>
      <c r="C668" s="36">
        <v>0</v>
      </c>
    </row>
    <row r="669" spans="1:3" ht="17.100000000000001" customHeight="1">
      <c r="A669" s="56">
        <v>1030707</v>
      </c>
      <c r="B669" s="59" t="s">
        <v>633</v>
      </c>
      <c r="C669" s="36">
        <v>0</v>
      </c>
    </row>
    <row r="670" spans="1:3" ht="17.100000000000001" customHeight="1">
      <c r="A670" s="56">
        <v>1030708</v>
      </c>
      <c r="B670" s="59" t="s">
        <v>634</v>
      </c>
      <c r="C670" s="34">
        <f>SUM(C671:C672)</f>
        <v>0</v>
      </c>
    </row>
    <row r="671" spans="1:3" ht="17.100000000000001" customHeight="1">
      <c r="A671" s="56">
        <v>103070801</v>
      </c>
      <c r="B671" s="56" t="s">
        <v>635</v>
      </c>
      <c r="C671" s="36">
        <v>0</v>
      </c>
    </row>
    <row r="672" spans="1:3" ht="17.100000000000001" customHeight="1">
      <c r="A672" s="56">
        <v>103070802</v>
      </c>
      <c r="B672" s="56" t="s">
        <v>636</v>
      </c>
      <c r="C672" s="36">
        <v>0</v>
      </c>
    </row>
    <row r="673" spans="1:3" ht="17.100000000000001" customHeight="1">
      <c r="A673" s="56">
        <v>1030709</v>
      </c>
      <c r="B673" s="59" t="s">
        <v>637</v>
      </c>
      <c r="C673" s="36">
        <v>0</v>
      </c>
    </row>
    <row r="674" spans="1:3" ht="17.100000000000001" customHeight="1">
      <c r="A674" s="56">
        <v>1030710</v>
      </c>
      <c r="B674" s="59" t="s">
        <v>638</v>
      </c>
      <c r="C674" s="34">
        <f>C675+C676</f>
        <v>0</v>
      </c>
    </row>
    <row r="675" spans="1:3" ht="17.100000000000001" customHeight="1">
      <c r="A675" s="56">
        <v>103071001</v>
      </c>
      <c r="B675" s="56" t="s">
        <v>639</v>
      </c>
      <c r="C675" s="36">
        <v>0</v>
      </c>
    </row>
    <row r="676" spans="1:3" ht="17.100000000000001" customHeight="1">
      <c r="A676" s="56">
        <v>103071002</v>
      </c>
      <c r="B676" s="56" t="s">
        <v>640</v>
      </c>
      <c r="C676" s="36">
        <v>0</v>
      </c>
    </row>
    <row r="677" spans="1:3" ht="17.100000000000001" customHeight="1">
      <c r="A677" s="56">
        <v>1030711</v>
      </c>
      <c r="B677" s="59" t="s">
        <v>641</v>
      </c>
      <c r="C677" s="36">
        <v>0</v>
      </c>
    </row>
    <row r="678" spans="1:3" ht="17.100000000000001" customHeight="1">
      <c r="A678" s="56">
        <v>1030712</v>
      </c>
      <c r="B678" s="59" t="s">
        <v>642</v>
      </c>
      <c r="C678" s="36">
        <v>0</v>
      </c>
    </row>
    <row r="679" spans="1:3" ht="17.100000000000001" customHeight="1">
      <c r="A679" s="56">
        <v>1030713</v>
      </c>
      <c r="B679" s="59" t="s">
        <v>643</v>
      </c>
      <c r="C679" s="36">
        <v>0</v>
      </c>
    </row>
    <row r="680" spans="1:3" ht="17.100000000000001" customHeight="1">
      <c r="A680" s="56">
        <v>1030714</v>
      </c>
      <c r="B680" s="59" t="s">
        <v>644</v>
      </c>
      <c r="C680" s="34">
        <f>SUM(C681:C684)</f>
        <v>0</v>
      </c>
    </row>
    <row r="681" spans="1:3" ht="17.100000000000001" customHeight="1">
      <c r="A681" s="56">
        <v>103071401</v>
      </c>
      <c r="B681" s="56" t="s">
        <v>645</v>
      </c>
      <c r="C681" s="36">
        <v>0</v>
      </c>
    </row>
    <row r="682" spans="1:3" ht="17.100000000000001" customHeight="1">
      <c r="A682" s="56">
        <v>103071402</v>
      </c>
      <c r="B682" s="56" t="s">
        <v>646</v>
      </c>
      <c r="C682" s="36">
        <v>0</v>
      </c>
    </row>
    <row r="683" spans="1:3" ht="17.100000000000001" customHeight="1">
      <c r="A683" s="56">
        <v>103071404</v>
      </c>
      <c r="B683" s="56" t="s">
        <v>647</v>
      </c>
      <c r="C683" s="36">
        <v>0</v>
      </c>
    </row>
    <row r="684" spans="1:3" ht="17.100000000000001" customHeight="1">
      <c r="A684" s="56">
        <v>103071405</v>
      </c>
      <c r="B684" s="56" t="s">
        <v>648</v>
      </c>
      <c r="C684" s="36">
        <v>0</v>
      </c>
    </row>
    <row r="685" spans="1:3" ht="17.100000000000001" customHeight="1">
      <c r="A685" s="56">
        <v>1030715</v>
      </c>
      <c r="B685" s="59" t="s">
        <v>649</v>
      </c>
      <c r="C685" s="36">
        <v>0</v>
      </c>
    </row>
    <row r="686" spans="1:3" ht="17.100000000000001" customHeight="1">
      <c r="A686" s="56">
        <v>1030716</v>
      </c>
      <c r="B686" s="59" t="s">
        <v>650</v>
      </c>
      <c r="C686" s="36">
        <v>0</v>
      </c>
    </row>
    <row r="687" spans="1:3" ht="17.100000000000001" customHeight="1">
      <c r="A687" s="56">
        <v>1030717</v>
      </c>
      <c r="B687" s="59" t="s">
        <v>651</v>
      </c>
      <c r="C687" s="36">
        <v>0</v>
      </c>
    </row>
    <row r="688" spans="1:3" ht="17.100000000000001" customHeight="1">
      <c r="A688" s="56">
        <v>1030718</v>
      </c>
      <c r="B688" s="59" t="s">
        <v>652</v>
      </c>
      <c r="C688" s="36">
        <v>0</v>
      </c>
    </row>
    <row r="689" spans="1:3" ht="17.100000000000001" customHeight="1">
      <c r="A689" s="56">
        <v>1030719</v>
      </c>
      <c r="B689" s="59" t="s">
        <v>653</v>
      </c>
      <c r="C689" s="34">
        <f>C690+C691</f>
        <v>0</v>
      </c>
    </row>
    <row r="690" spans="1:3" ht="17.100000000000001" customHeight="1">
      <c r="A690" s="56">
        <v>103071901</v>
      </c>
      <c r="B690" s="56" t="s">
        <v>654</v>
      </c>
      <c r="C690" s="36">
        <v>0</v>
      </c>
    </row>
    <row r="691" spans="1:3" ht="17.100000000000001" customHeight="1">
      <c r="A691" s="56">
        <v>103071999</v>
      </c>
      <c r="B691" s="56" t="s">
        <v>655</v>
      </c>
      <c r="C691" s="36">
        <v>0</v>
      </c>
    </row>
    <row r="692" spans="1:3" ht="17.100000000000001" customHeight="1">
      <c r="A692" s="56">
        <v>1030720</v>
      </c>
      <c r="B692" s="59" t="s">
        <v>656</v>
      </c>
      <c r="C692" s="36">
        <v>0</v>
      </c>
    </row>
    <row r="693" spans="1:3" ht="17.100000000000001" customHeight="1">
      <c r="A693" s="56">
        <v>1030799</v>
      </c>
      <c r="B693" s="59" t="s">
        <v>657</v>
      </c>
      <c r="C693" s="36">
        <v>0</v>
      </c>
    </row>
    <row r="694" spans="1:3" ht="17.100000000000001" customHeight="1">
      <c r="A694" s="56">
        <v>10308</v>
      </c>
      <c r="B694" s="59" t="s">
        <v>658</v>
      </c>
      <c r="C694" s="34">
        <f>C695+C696</f>
        <v>0</v>
      </c>
    </row>
    <row r="695" spans="1:3" ht="17.100000000000001" customHeight="1">
      <c r="A695" s="56">
        <v>1030801</v>
      </c>
      <c r="B695" s="59" t="s">
        <v>659</v>
      </c>
      <c r="C695" s="36">
        <v>0</v>
      </c>
    </row>
    <row r="696" spans="1:3" ht="17.100000000000001" customHeight="1">
      <c r="A696" s="56">
        <v>1030802</v>
      </c>
      <c r="B696" s="59" t="s">
        <v>660</v>
      </c>
      <c r="C696" s="36">
        <v>0</v>
      </c>
    </row>
    <row r="697" spans="1:3" ht="17.100000000000001" customHeight="1">
      <c r="A697" s="56">
        <v>10309</v>
      </c>
      <c r="B697" s="59" t="s">
        <v>661</v>
      </c>
      <c r="C697" s="34">
        <f>SUM(C698:C702)</f>
        <v>0</v>
      </c>
    </row>
    <row r="698" spans="1:3" ht="17.100000000000001" customHeight="1">
      <c r="A698" s="56">
        <v>1030901</v>
      </c>
      <c r="B698" s="59" t="s">
        <v>662</v>
      </c>
      <c r="C698" s="36">
        <v>0</v>
      </c>
    </row>
    <row r="699" spans="1:3" ht="17.100000000000001" customHeight="1">
      <c r="A699" s="56">
        <v>1030902</v>
      </c>
      <c r="B699" s="59" t="s">
        <v>663</v>
      </c>
      <c r="C699" s="36">
        <v>0</v>
      </c>
    </row>
    <row r="700" spans="1:3" ht="17.100000000000001" customHeight="1">
      <c r="A700" s="56">
        <v>1030903</v>
      </c>
      <c r="B700" s="59" t="s">
        <v>664</v>
      </c>
      <c r="C700" s="36">
        <v>0</v>
      </c>
    </row>
    <row r="701" spans="1:3" ht="17.100000000000001" customHeight="1">
      <c r="A701" s="56">
        <v>1030904</v>
      </c>
      <c r="B701" s="59" t="s">
        <v>665</v>
      </c>
      <c r="C701" s="36">
        <v>0</v>
      </c>
    </row>
    <row r="702" spans="1:3" ht="17.100000000000001" customHeight="1">
      <c r="A702" s="56">
        <v>1030999</v>
      </c>
      <c r="B702" s="59" t="s">
        <v>666</v>
      </c>
      <c r="C702" s="36">
        <v>0</v>
      </c>
    </row>
    <row r="703" spans="1:3" ht="17.100000000000001" customHeight="1">
      <c r="A703" s="56">
        <v>10399</v>
      </c>
      <c r="B703" s="59" t="s">
        <v>667</v>
      </c>
      <c r="C703" s="34">
        <f>SUM(C704:C710)</f>
        <v>329</v>
      </c>
    </row>
    <row r="704" spans="1:3" ht="17.100000000000001" customHeight="1">
      <c r="A704" s="56">
        <v>1039904</v>
      </c>
      <c r="B704" s="59" t="s">
        <v>668</v>
      </c>
      <c r="C704" s="36">
        <v>0</v>
      </c>
    </row>
    <row r="705" spans="1:3" ht="17.100000000000001" customHeight="1">
      <c r="A705" s="56">
        <v>1039907</v>
      </c>
      <c r="B705" s="59" t="s">
        <v>669</v>
      </c>
      <c r="C705" s="36">
        <v>0</v>
      </c>
    </row>
    <row r="706" spans="1:3" ht="17.100000000000001" customHeight="1">
      <c r="A706" s="56">
        <v>1039908</v>
      </c>
      <c r="B706" s="59" t="s">
        <v>670</v>
      </c>
      <c r="C706" s="36">
        <v>0</v>
      </c>
    </row>
    <row r="707" spans="1:3" ht="17.100000000000001" customHeight="1">
      <c r="A707" s="56">
        <v>1039912</v>
      </c>
      <c r="B707" s="59" t="s">
        <v>671</v>
      </c>
      <c r="C707" s="36">
        <v>0</v>
      </c>
    </row>
    <row r="708" spans="1:3" ht="17.100000000000001" customHeight="1">
      <c r="A708" s="56">
        <v>1039913</v>
      </c>
      <c r="B708" s="59" t="s">
        <v>672</v>
      </c>
      <c r="C708" s="36">
        <v>0</v>
      </c>
    </row>
    <row r="709" spans="1:3" ht="17.100000000000001" customHeight="1">
      <c r="A709" s="56">
        <v>1039914</v>
      </c>
      <c r="B709" s="59" t="s">
        <v>673</v>
      </c>
      <c r="C709" s="36">
        <v>0</v>
      </c>
    </row>
    <row r="710" spans="1:3" ht="17.100000000000001" customHeight="1">
      <c r="A710" s="56">
        <v>1039999</v>
      </c>
      <c r="B710" s="59" t="s">
        <v>674</v>
      </c>
      <c r="C710" s="36">
        <v>329</v>
      </c>
    </row>
    <row r="711" spans="1:3" ht="17.100000000000001" customHeight="1"/>
  </sheetData>
  <mergeCells count="3">
    <mergeCell ref="A1:C1"/>
    <mergeCell ref="A2:C2"/>
    <mergeCell ref="A3:C3"/>
  </mergeCells>
  <phoneticPr fontId="19"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sqref="A1:XFD1048576"/>
    </sheetView>
  </sheetViews>
  <sheetFormatPr defaultColWidth="8.875" defaultRowHeight="13.5"/>
  <cols>
    <col min="1" max="1" width="45.125" style="39" customWidth="1"/>
    <col min="2" max="2" width="33.75" style="39" customWidth="1"/>
  </cols>
  <sheetData>
    <row r="1" spans="1:2" ht="44.1" customHeight="1">
      <c r="A1" s="89" t="s">
        <v>2379</v>
      </c>
      <c r="B1" s="89"/>
    </row>
    <row r="2" spans="1:2" ht="24" customHeight="1">
      <c r="A2" s="90" t="s">
        <v>676</v>
      </c>
      <c r="B2" s="90"/>
    </row>
    <row r="3" spans="1:2" s="38" customFormat="1" ht="29.1" customHeight="1">
      <c r="A3" s="40" t="s">
        <v>2380</v>
      </c>
      <c r="B3" s="40" t="s">
        <v>2381</v>
      </c>
    </row>
    <row r="4" spans="1:2" ht="41.1" customHeight="1">
      <c r="A4" s="41" t="s">
        <v>2382</v>
      </c>
      <c r="B4" s="41">
        <v>0</v>
      </c>
    </row>
    <row r="5" spans="1:2" ht="41.1" customHeight="1">
      <c r="A5" s="41" t="s">
        <v>2383</v>
      </c>
      <c r="B5" s="41">
        <v>0</v>
      </c>
    </row>
    <row r="6" spans="1:2" ht="41.1" customHeight="1">
      <c r="A6" s="41" t="s">
        <v>2384</v>
      </c>
      <c r="B6" s="41">
        <v>0</v>
      </c>
    </row>
    <row r="7" spans="1:2" ht="41.1" customHeight="1">
      <c r="A7" s="41" t="s">
        <v>2385</v>
      </c>
      <c r="B7" s="41">
        <v>0</v>
      </c>
    </row>
    <row r="8" spans="1:2" ht="41.1" customHeight="1">
      <c r="A8" s="41" t="s">
        <v>2386</v>
      </c>
      <c r="B8" s="41">
        <v>0</v>
      </c>
    </row>
    <row r="9" spans="1:2" s="38" customFormat="1" ht="41.1" customHeight="1">
      <c r="A9" s="40" t="s">
        <v>2387</v>
      </c>
      <c r="B9" s="40">
        <v>0</v>
      </c>
    </row>
  </sheetData>
  <mergeCells count="2">
    <mergeCell ref="A1:B1"/>
    <mergeCell ref="A2:B2"/>
  </mergeCells>
  <phoneticPr fontId="19"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H8" sqref="H8"/>
    </sheetView>
  </sheetViews>
  <sheetFormatPr defaultColWidth="8.875" defaultRowHeight="13.5"/>
  <cols>
    <col min="1" max="1" width="45.125" style="39" customWidth="1"/>
    <col min="2" max="2" width="33.75" style="39" customWidth="1"/>
  </cols>
  <sheetData>
    <row r="1" spans="1:2" ht="44.1" customHeight="1">
      <c r="A1" s="89" t="s">
        <v>2388</v>
      </c>
      <c r="B1" s="89"/>
    </row>
    <row r="2" spans="1:2" ht="24" customHeight="1">
      <c r="A2" s="90" t="s">
        <v>676</v>
      </c>
      <c r="B2" s="90"/>
    </row>
    <row r="3" spans="1:2" s="38" customFormat="1" ht="29.1" customHeight="1">
      <c r="A3" s="40" t="s">
        <v>2380</v>
      </c>
      <c r="B3" s="40" t="s">
        <v>2381</v>
      </c>
    </row>
    <row r="4" spans="1:2" s="38" customFormat="1" ht="29.1" customHeight="1">
      <c r="A4" s="41" t="s">
        <v>2389</v>
      </c>
      <c r="B4" s="42">
        <v>0</v>
      </c>
    </row>
    <row r="5" spans="1:2" s="38" customFormat="1" ht="29.1" customHeight="1">
      <c r="A5" s="41" t="s">
        <v>2390</v>
      </c>
      <c r="B5" s="42">
        <v>0</v>
      </c>
    </row>
    <row r="6" spans="1:2" s="38" customFormat="1" ht="29.1" customHeight="1">
      <c r="A6" s="41" t="s">
        <v>2391</v>
      </c>
      <c r="B6" s="42">
        <v>0</v>
      </c>
    </row>
    <row r="7" spans="1:2" s="38" customFormat="1" ht="29.1" customHeight="1">
      <c r="A7" s="41" t="s">
        <v>2392</v>
      </c>
      <c r="B7" s="42">
        <v>0</v>
      </c>
    </row>
    <row r="8" spans="1:2" s="38" customFormat="1" ht="29.1" customHeight="1">
      <c r="A8" s="41" t="s">
        <v>2393</v>
      </c>
      <c r="B8" s="42">
        <v>0</v>
      </c>
    </row>
    <row r="9" spans="1:2" s="38" customFormat="1" ht="41.1" customHeight="1">
      <c r="A9" s="40" t="s">
        <v>2394</v>
      </c>
      <c r="B9" s="40">
        <v>0</v>
      </c>
    </row>
  </sheetData>
  <mergeCells count="2">
    <mergeCell ref="A1:B1"/>
    <mergeCell ref="A2:B2"/>
  </mergeCells>
  <phoneticPr fontId="19"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23" sqref="C23"/>
    </sheetView>
  </sheetViews>
  <sheetFormatPr defaultColWidth="10.125" defaultRowHeight="14.25"/>
  <cols>
    <col min="1" max="1" width="38" style="31" customWidth="1"/>
    <col min="2" max="2" width="28.875" style="31" customWidth="1"/>
    <col min="3" max="3" width="38" style="31" customWidth="1"/>
    <col min="4" max="4" width="28.875" style="31" customWidth="1"/>
    <col min="5" max="16384" width="10.125" style="31"/>
  </cols>
  <sheetData>
    <row r="1" spans="1:4" ht="33.950000000000003" customHeight="1">
      <c r="A1" s="78" t="s">
        <v>2395</v>
      </c>
      <c r="B1" s="78"/>
      <c r="C1" s="78"/>
      <c r="D1" s="78"/>
    </row>
    <row r="2" spans="1:4" ht="17.100000000000001" customHeight="1">
      <c r="A2" s="79"/>
      <c r="B2" s="79"/>
      <c r="C2" s="79"/>
      <c r="D2" s="79"/>
    </row>
    <row r="3" spans="1:4" ht="17.100000000000001" customHeight="1">
      <c r="A3" s="79" t="s">
        <v>676</v>
      </c>
      <c r="B3" s="79"/>
      <c r="C3" s="79"/>
      <c r="D3" s="79"/>
    </row>
    <row r="4" spans="1:4" ht="16.899999999999999" customHeight="1">
      <c r="A4" s="32" t="s">
        <v>1796</v>
      </c>
      <c r="B4" s="32" t="s">
        <v>4</v>
      </c>
      <c r="C4" s="32" t="s">
        <v>1796</v>
      </c>
      <c r="D4" s="32" t="s">
        <v>4</v>
      </c>
    </row>
    <row r="5" spans="1:4" ht="16.899999999999999" customHeight="1">
      <c r="A5" s="33" t="s">
        <v>2396</v>
      </c>
      <c r="B5" s="34">
        <f>[1]L14!E5</f>
        <v>0</v>
      </c>
      <c r="C5" s="33" t="s">
        <v>2397</v>
      </c>
      <c r="D5" s="34">
        <f>[1]L14!J5</f>
        <v>0</v>
      </c>
    </row>
    <row r="6" spans="1:4" ht="16.899999999999999" customHeight="1">
      <c r="A6" s="33" t="s">
        <v>2398</v>
      </c>
      <c r="B6" s="35">
        <v>0</v>
      </c>
      <c r="C6" s="33" t="s">
        <v>2399</v>
      </c>
      <c r="D6" s="35">
        <v>0</v>
      </c>
    </row>
    <row r="7" spans="1:4" ht="16.899999999999999" customHeight="1">
      <c r="A7" s="33" t="s">
        <v>2400</v>
      </c>
      <c r="B7" s="35">
        <v>0</v>
      </c>
      <c r="C7" s="33" t="s">
        <v>2401</v>
      </c>
      <c r="D7" s="35">
        <v>0</v>
      </c>
    </row>
    <row r="8" spans="1:4" ht="16.899999999999999" customHeight="1">
      <c r="A8" s="33" t="s">
        <v>2402</v>
      </c>
      <c r="B8" s="36">
        <v>0</v>
      </c>
      <c r="C8" s="33" t="s">
        <v>2403</v>
      </c>
      <c r="D8" s="35">
        <v>0</v>
      </c>
    </row>
    <row r="9" spans="1:4" ht="16.899999999999999" customHeight="1">
      <c r="A9" s="33" t="s">
        <v>2404</v>
      </c>
      <c r="B9" s="35">
        <v>0</v>
      </c>
      <c r="C9" s="33" t="s">
        <v>2405</v>
      </c>
      <c r="D9" s="35">
        <v>0</v>
      </c>
    </row>
    <row r="10" spans="1:4" ht="16.899999999999999" customHeight="1">
      <c r="A10" s="33" t="s">
        <v>2406</v>
      </c>
      <c r="B10" s="35">
        <v>0</v>
      </c>
      <c r="C10" s="33" t="s">
        <v>2407</v>
      </c>
      <c r="D10" s="35">
        <v>0</v>
      </c>
    </row>
    <row r="11" spans="1:4" ht="16.899999999999999" customHeight="1">
      <c r="A11" s="33"/>
      <c r="B11" s="37"/>
      <c r="C11" s="33" t="s">
        <v>2408</v>
      </c>
      <c r="D11" s="34">
        <f>B12-SUM(D5:D10)</f>
        <v>0</v>
      </c>
    </row>
    <row r="12" spans="1:4" ht="16.899999999999999" customHeight="1">
      <c r="A12" s="32" t="s">
        <v>1978</v>
      </c>
      <c r="B12" s="34">
        <f>SUM(B5:B10)</f>
        <v>0</v>
      </c>
      <c r="C12" s="32" t="s">
        <v>1979</v>
      </c>
      <c r="D12" s="34">
        <f>SUM(D5:D11)</f>
        <v>0</v>
      </c>
    </row>
    <row r="13" spans="1:4" ht="15.6" customHeight="1"/>
  </sheetData>
  <mergeCells count="3">
    <mergeCell ref="A1:D1"/>
    <mergeCell ref="A2:D2"/>
    <mergeCell ref="A3:D3"/>
  </mergeCells>
  <phoneticPr fontId="19"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G24" sqref="G24"/>
    </sheetView>
  </sheetViews>
  <sheetFormatPr defaultColWidth="10.125" defaultRowHeight="14.25"/>
  <cols>
    <col min="1" max="1" width="33.25" style="23" customWidth="1"/>
    <col min="2" max="2" width="14.625" style="23" customWidth="1"/>
    <col min="3" max="3" width="13.5" style="23" customWidth="1"/>
    <col min="4" max="4" width="13.875" style="23" customWidth="1"/>
    <col min="5" max="5" width="14.625" style="23" customWidth="1"/>
    <col min="6" max="6" width="13.625" style="23" customWidth="1"/>
    <col min="7" max="7" width="13.125" style="23" customWidth="1"/>
    <col min="8" max="9" width="14" style="23" customWidth="1"/>
    <col min="10" max="10" width="13.875" style="23" customWidth="1"/>
    <col min="11" max="16384" width="10.125" style="24"/>
  </cols>
  <sheetData>
    <row r="1" spans="1:10" s="23" customFormat="1" ht="33.950000000000003" customHeight="1">
      <c r="A1" s="84" t="s">
        <v>2409</v>
      </c>
      <c r="B1" s="84"/>
      <c r="C1" s="84"/>
      <c r="D1" s="84"/>
      <c r="E1" s="84"/>
      <c r="F1" s="84"/>
      <c r="G1" s="84"/>
      <c r="H1" s="84"/>
      <c r="I1" s="84"/>
      <c r="J1" s="84"/>
    </row>
    <row r="2" spans="1:10" s="23" customFormat="1" ht="16.899999999999999" customHeight="1">
      <c r="A2" s="85"/>
      <c r="B2" s="85"/>
      <c r="C2" s="85"/>
      <c r="D2" s="85"/>
      <c r="E2" s="85"/>
      <c r="F2" s="85"/>
      <c r="G2" s="85"/>
      <c r="H2" s="85"/>
      <c r="I2" s="85"/>
      <c r="J2" s="85"/>
    </row>
    <row r="3" spans="1:10" s="23" customFormat="1" ht="16.899999999999999" customHeight="1">
      <c r="A3" s="85" t="s">
        <v>676</v>
      </c>
      <c r="B3" s="85"/>
      <c r="C3" s="85"/>
      <c r="D3" s="85"/>
      <c r="E3" s="85"/>
      <c r="F3" s="85"/>
      <c r="G3" s="85"/>
      <c r="H3" s="85"/>
      <c r="I3" s="85"/>
      <c r="J3" s="85"/>
    </row>
    <row r="4" spans="1:10" s="23" customFormat="1" ht="43.5" customHeight="1">
      <c r="A4" s="25" t="s">
        <v>1982</v>
      </c>
      <c r="B4" s="26" t="s">
        <v>2410</v>
      </c>
      <c r="C4" s="26" t="s">
        <v>2411</v>
      </c>
      <c r="D4" s="26" t="s">
        <v>2412</v>
      </c>
      <c r="E4" s="26" t="s">
        <v>2413</v>
      </c>
      <c r="F4" s="26" t="s">
        <v>2414</v>
      </c>
      <c r="G4" s="26" t="s">
        <v>2415</v>
      </c>
      <c r="H4" s="26" t="s">
        <v>2416</v>
      </c>
      <c r="I4" s="26" t="s">
        <v>2417</v>
      </c>
      <c r="J4" s="26" t="s">
        <v>2418</v>
      </c>
    </row>
    <row r="5" spans="1:10" s="23" customFormat="1" ht="16.899999999999999" customHeight="1">
      <c r="A5" s="27" t="s">
        <v>2419</v>
      </c>
      <c r="B5" s="28">
        <f t="shared" ref="B5:B19" si="0">SUM(C5:J5)</f>
        <v>64647</v>
      </c>
      <c r="C5" s="29">
        <v>56000</v>
      </c>
      <c r="D5" s="29">
        <v>1732</v>
      </c>
      <c r="E5" s="29">
        <v>6915</v>
      </c>
      <c r="F5" s="29">
        <v>0</v>
      </c>
      <c r="G5" s="29">
        <v>0</v>
      </c>
      <c r="H5" s="29">
        <v>0</v>
      </c>
      <c r="I5" s="29">
        <v>0</v>
      </c>
      <c r="J5" s="29">
        <v>0</v>
      </c>
    </row>
    <row r="6" spans="1:10" s="23" customFormat="1" ht="16.899999999999999" customHeight="1">
      <c r="A6" s="30" t="s">
        <v>2420</v>
      </c>
      <c r="B6" s="28">
        <f t="shared" si="0"/>
        <v>3904</v>
      </c>
      <c r="C6" s="29">
        <v>0</v>
      </c>
      <c r="D6" s="29">
        <v>305</v>
      </c>
      <c r="E6" s="29">
        <v>3599</v>
      </c>
      <c r="F6" s="29">
        <v>0</v>
      </c>
      <c r="G6" s="29">
        <v>0</v>
      </c>
      <c r="H6" s="29">
        <v>0</v>
      </c>
      <c r="I6" s="29">
        <v>0</v>
      </c>
      <c r="J6" s="29">
        <v>0</v>
      </c>
    </row>
    <row r="7" spans="1:10" s="23" customFormat="1" ht="15.6" customHeight="1">
      <c r="A7" s="30" t="s">
        <v>2421</v>
      </c>
      <c r="B7" s="28">
        <f t="shared" si="0"/>
        <v>2</v>
      </c>
      <c r="C7" s="29">
        <v>0</v>
      </c>
      <c r="D7" s="29">
        <v>1</v>
      </c>
      <c r="E7" s="29">
        <v>1</v>
      </c>
      <c r="F7" s="29">
        <v>0</v>
      </c>
      <c r="G7" s="29">
        <v>0</v>
      </c>
      <c r="H7" s="29">
        <v>0</v>
      </c>
      <c r="I7" s="29">
        <v>0</v>
      </c>
      <c r="J7" s="29">
        <v>0</v>
      </c>
    </row>
    <row r="8" spans="1:10" s="23" customFormat="1" ht="15.6" customHeight="1">
      <c r="A8" s="30" t="s">
        <v>2422</v>
      </c>
      <c r="B8" s="28">
        <f t="shared" si="0"/>
        <v>60731</v>
      </c>
      <c r="C8" s="29">
        <v>56000</v>
      </c>
      <c r="D8" s="29">
        <v>1416</v>
      </c>
      <c r="E8" s="29">
        <v>3315</v>
      </c>
      <c r="F8" s="29">
        <v>0</v>
      </c>
      <c r="G8" s="29">
        <v>0</v>
      </c>
      <c r="H8" s="29">
        <v>0</v>
      </c>
      <c r="I8" s="29">
        <v>0</v>
      </c>
      <c r="J8" s="29">
        <v>0</v>
      </c>
    </row>
    <row r="9" spans="1:10" s="23" customFormat="1" ht="16.899999999999999" customHeight="1">
      <c r="A9" s="30" t="s">
        <v>2423</v>
      </c>
      <c r="B9" s="28">
        <f t="shared" si="0"/>
        <v>0</v>
      </c>
      <c r="C9" s="29">
        <v>0</v>
      </c>
      <c r="D9" s="29">
        <v>0</v>
      </c>
      <c r="E9" s="29">
        <v>0</v>
      </c>
      <c r="F9" s="29">
        <v>0</v>
      </c>
      <c r="G9" s="29">
        <v>0</v>
      </c>
      <c r="H9" s="29">
        <v>0</v>
      </c>
      <c r="I9" s="29">
        <v>0</v>
      </c>
      <c r="J9" s="29">
        <v>0</v>
      </c>
    </row>
    <row r="10" spans="1:10" s="23" customFormat="1" ht="16.899999999999999" customHeight="1">
      <c r="A10" s="30" t="s">
        <v>2424</v>
      </c>
      <c r="B10" s="28">
        <f t="shared" si="0"/>
        <v>8</v>
      </c>
      <c r="C10" s="29">
        <v>0</v>
      </c>
      <c r="D10" s="29">
        <v>8</v>
      </c>
      <c r="E10" s="29">
        <v>0</v>
      </c>
      <c r="F10" s="29">
        <v>0</v>
      </c>
      <c r="G10" s="29">
        <v>0</v>
      </c>
      <c r="H10" s="29">
        <v>0</v>
      </c>
      <c r="I10" s="29">
        <v>0</v>
      </c>
      <c r="J10" s="29">
        <v>0</v>
      </c>
    </row>
    <row r="11" spans="1:10" s="23" customFormat="1" ht="16.899999999999999" customHeight="1">
      <c r="A11" s="30" t="s">
        <v>2425</v>
      </c>
      <c r="B11" s="28">
        <f t="shared" si="0"/>
        <v>2</v>
      </c>
      <c r="C11" s="29">
        <v>0</v>
      </c>
      <c r="D11" s="29">
        <v>2</v>
      </c>
      <c r="E11" s="29">
        <v>0</v>
      </c>
      <c r="F11" s="29">
        <v>0</v>
      </c>
      <c r="G11" s="29">
        <v>0</v>
      </c>
      <c r="H11" s="29">
        <v>0</v>
      </c>
      <c r="I11" s="29">
        <v>0</v>
      </c>
      <c r="J11" s="29">
        <v>0</v>
      </c>
    </row>
    <row r="12" spans="1:10" s="23" customFormat="1" ht="15.6" customHeight="1">
      <c r="A12" s="30" t="s">
        <v>2426</v>
      </c>
      <c r="B12" s="28">
        <f t="shared" si="0"/>
        <v>0</v>
      </c>
      <c r="C12" s="29">
        <v>0</v>
      </c>
      <c r="D12" s="29">
        <v>0</v>
      </c>
      <c r="E12" s="29">
        <v>0</v>
      </c>
      <c r="F12" s="29">
        <v>0</v>
      </c>
      <c r="G12" s="29">
        <v>0</v>
      </c>
      <c r="H12" s="29">
        <v>0</v>
      </c>
      <c r="I12" s="29">
        <v>0</v>
      </c>
      <c r="J12" s="29">
        <v>0</v>
      </c>
    </row>
    <row r="13" spans="1:10" s="23" customFormat="1" ht="16.899999999999999" customHeight="1">
      <c r="A13" s="27" t="s">
        <v>2427</v>
      </c>
      <c r="B13" s="28">
        <f t="shared" si="0"/>
        <v>65495</v>
      </c>
      <c r="C13" s="29">
        <v>56000</v>
      </c>
      <c r="D13" s="29">
        <v>1372</v>
      </c>
      <c r="E13" s="29">
        <v>8123</v>
      </c>
      <c r="F13" s="29">
        <v>0</v>
      </c>
      <c r="G13" s="29">
        <v>0</v>
      </c>
      <c r="H13" s="29">
        <v>0</v>
      </c>
      <c r="I13" s="29">
        <v>0</v>
      </c>
      <c r="J13" s="29">
        <v>0</v>
      </c>
    </row>
    <row r="14" spans="1:10" s="23" customFormat="1" ht="16.899999999999999" customHeight="1">
      <c r="A14" s="30" t="s">
        <v>2428</v>
      </c>
      <c r="B14" s="28">
        <f t="shared" si="0"/>
        <v>65494</v>
      </c>
      <c r="C14" s="29">
        <v>56000</v>
      </c>
      <c r="D14" s="29">
        <v>1371</v>
      </c>
      <c r="E14" s="29">
        <v>8123</v>
      </c>
      <c r="F14" s="29">
        <v>0</v>
      </c>
      <c r="G14" s="29">
        <v>0</v>
      </c>
      <c r="H14" s="29">
        <v>0</v>
      </c>
      <c r="I14" s="29">
        <v>0</v>
      </c>
      <c r="J14" s="29">
        <v>0</v>
      </c>
    </row>
    <row r="15" spans="1:10" s="23" customFormat="1" ht="16.899999999999999" customHeight="1">
      <c r="A15" s="30" t="s">
        <v>2429</v>
      </c>
      <c r="B15" s="28">
        <f t="shared" si="0"/>
        <v>0</v>
      </c>
      <c r="C15" s="29">
        <v>0</v>
      </c>
      <c r="D15" s="29">
        <v>0</v>
      </c>
      <c r="E15" s="29">
        <v>0</v>
      </c>
      <c r="F15" s="29">
        <v>0</v>
      </c>
      <c r="G15" s="29">
        <v>0</v>
      </c>
      <c r="H15" s="29">
        <v>0</v>
      </c>
      <c r="I15" s="29">
        <v>0</v>
      </c>
      <c r="J15" s="29">
        <v>0</v>
      </c>
    </row>
    <row r="16" spans="1:10" s="23" customFormat="1" ht="16.899999999999999" customHeight="1">
      <c r="A16" s="30" t="s">
        <v>2430</v>
      </c>
      <c r="B16" s="28">
        <f t="shared" si="0"/>
        <v>1</v>
      </c>
      <c r="C16" s="29">
        <v>0</v>
      </c>
      <c r="D16" s="29">
        <v>1</v>
      </c>
      <c r="E16" s="29">
        <v>0</v>
      </c>
      <c r="F16" s="29">
        <v>0</v>
      </c>
      <c r="G16" s="29">
        <v>0</v>
      </c>
      <c r="H16" s="29">
        <v>0</v>
      </c>
      <c r="I16" s="29">
        <v>0</v>
      </c>
      <c r="J16" s="29">
        <v>0</v>
      </c>
    </row>
    <row r="17" spans="1:10" s="23" customFormat="1" ht="15.6" customHeight="1">
      <c r="A17" s="30" t="s">
        <v>2431</v>
      </c>
      <c r="B17" s="28">
        <f t="shared" si="0"/>
        <v>0</v>
      </c>
      <c r="C17" s="29">
        <v>0</v>
      </c>
      <c r="D17" s="29">
        <v>0</v>
      </c>
      <c r="E17" s="29">
        <v>0</v>
      </c>
      <c r="F17" s="29">
        <v>0</v>
      </c>
      <c r="G17" s="29">
        <v>0</v>
      </c>
      <c r="H17" s="29">
        <v>0</v>
      </c>
      <c r="I17" s="29">
        <v>0</v>
      </c>
      <c r="J17" s="29">
        <v>0</v>
      </c>
    </row>
    <row r="18" spans="1:10" s="23" customFormat="1" ht="16.899999999999999" customHeight="1">
      <c r="A18" s="27" t="s">
        <v>2432</v>
      </c>
      <c r="B18" s="28">
        <f t="shared" si="0"/>
        <v>-848</v>
      </c>
      <c r="C18" s="28">
        <f t="shared" ref="C18:J18" si="1">SUM(C5)-SUM(C13)</f>
        <v>0</v>
      </c>
      <c r="D18" s="28">
        <f t="shared" si="1"/>
        <v>360</v>
      </c>
      <c r="E18" s="28">
        <f t="shared" si="1"/>
        <v>-1208</v>
      </c>
      <c r="F18" s="28">
        <f t="shared" si="1"/>
        <v>0</v>
      </c>
      <c r="G18" s="28">
        <f t="shared" si="1"/>
        <v>0</v>
      </c>
      <c r="H18" s="28">
        <f t="shared" si="1"/>
        <v>0</v>
      </c>
      <c r="I18" s="28">
        <f t="shared" si="1"/>
        <v>0</v>
      </c>
      <c r="J18" s="28">
        <f t="shared" si="1"/>
        <v>0</v>
      </c>
    </row>
    <row r="19" spans="1:10" s="23" customFormat="1" ht="16.899999999999999" customHeight="1">
      <c r="A19" s="27" t="s">
        <v>2433</v>
      </c>
      <c r="B19" s="28">
        <f t="shared" si="0"/>
        <v>-7428</v>
      </c>
      <c r="C19" s="29">
        <v>0</v>
      </c>
      <c r="D19" s="29">
        <v>2887</v>
      </c>
      <c r="E19" s="29">
        <v>-10315</v>
      </c>
      <c r="F19" s="29">
        <v>0</v>
      </c>
      <c r="G19" s="29">
        <v>0</v>
      </c>
      <c r="H19" s="29">
        <v>0</v>
      </c>
      <c r="I19" s="29">
        <v>0</v>
      </c>
      <c r="J19" s="29">
        <v>0</v>
      </c>
    </row>
    <row r="20" spans="1:10" s="23" customFormat="1" ht="15.6" customHeight="1"/>
  </sheetData>
  <mergeCells count="3">
    <mergeCell ref="A1:J1"/>
    <mergeCell ref="A2:J2"/>
    <mergeCell ref="A3:J3"/>
  </mergeCells>
  <phoneticPr fontId="19"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opLeftCell="A4" workbookViewId="0">
      <selection activeCell="E35" sqref="E35"/>
    </sheetView>
  </sheetViews>
  <sheetFormatPr defaultColWidth="10" defaultRowHeight="13.5"/>
  <cols>
    <col min="1" max="1" width="55.5" style="1" customWidth="1"/>
    <col min="2" max="2" width="31" style="1" customWidth="1"/>
    <col min="3" max="3" width="29.75" style="1" customWidth="1"/>
    <col min="4" max="4" width="10" style="1"/>
    <col min="5" max="5" width="9.75" style="1" customWidth="1"/>
    <col min="6" max="16384" width="10" style="1"/>
  </cols>
  <sheetData>
    <row r="1" spans="1:4" hidden="1">
      <c r="A1" s="2" t="s">
        <v>2434</v>
      </c>
    </row>
    <row r="2" spans="1:4" hidden="1">
      <c r="A2" s="2" t="s">
        <v>2435</v>
      </c>
      <c r="B2" s="2" t="s">
        <v>2436</v>
      </c>
      <c r="C2" s="2" t="s">
        <v>2437</v>
      </c>
      <c r="D2" s="2"/>
    </row>
    <row r="3" spans="1:4" hidden="1">
      <c r="A3" s="2" t="s">
        <v>2438</v>
      </c>
      <c r="B3" s="2" t="s">
        <v>2439</v>
      </c>
      <c r="C3" s="2" t="s">
        <v>2440</v>
      </c>
      <c r="D3" s="2"/>
    </row>
    <row r="4" spans="1:4" ht="28.7" customHeight="1">
      <c r="A4" s="86" t="s">
        <v>2441</v>
      </c>
      <c r="B4" s="86"/>
      <c r="C4" s="86"/>
    </row>
    <row r="5" spans="1:4" ht="14.25" customHeight="1">
      <c r="C5" s="3" t="s">
        <v>1981</v>
      </c>
    </row>
    <row r="6" spans="1:4" ht="19.5" customHeight="1">
      <c r="A6" s="12" t="s">
        <v>1796</v>
      </c>
      <c r="B6" s="13" t="s">
        <v>2442</v>
      </c>
      <c r="C6" s="12" t="s">
        <v>2443</v>
      </c>
    </row>
    <row r="7" spans="1:4" ht="19.5" customHeight="1">
      <c r="A7" s="14" t="s">
        <v>2444</v>
      </c>
      <c r="B7" s="15">
        <v>2.0754000000000001</v>
      </c>
      <c r="C7" s="16">
        <v>2.0754000000000001</v>
      </c>
      <c r="D7" s="2"/>
    </row>
    <row r="8" spans="1:4" ht="19.5" customHeight="1">
      <c r="A8" s="14" t="s">
        <v>2445</v>
      </c>
      <c r="B8" s="15">
        <v>1.7754000000000001</v>
      </c>
      <c r="C8" s="16">
        <v>1.7754000000000001</v>
      </c>
      <c r="D8" s="2"/>
    </row>
    <row r="9" spans="1:4" ht="19.5" customHeight="1">
      <c r="A9" s="17" t="s">
        <v>2446</v>
      </c>
      <c r="B9" s="18">
        <v>0.3</v>
      </c>
      <c r="C9" s="19">
        <v>0.3</v>
      </c>
      <c r="D9" s="2"/>
    </row>
    <row r="10" spans="1:4" ht="19.5" customHeight="1">
      <c r="A10" s="14" t="s">
        <v>2447</v>
      </c>
      <c r="B10" s="15">
        <v>2.1212</v>
      </c>
      <c r="C10" s="16">
        <v>2.1212</v>
      </c>
      <c r="D10" s="2"/>
    </row>
    <row r="11" spans="1:4" ht="19.5" customHeight="1">
      <c r="A11" s="20" t="s">
        <v>2445</v>
      </c>
      <c r="B11" s="21">
        <v>1.8211999999999999</v>
      </c>
      <c r="C11" s="16">
        <v>1.8211999999999999</v>
      </c>
      <c r="D11" s="2"/>
    </row>
    <row r="12" spans="1:4" ht="19.5" customHeight="1">
      <c r="A12" s="17" t="s">
        <v>2446</v>
      </c>
      <c r="B12" s="18">
        <v>0.3</v>
      </c>
      <c r="C12" s="19">
        <v>0.3</v>
      </c>
      <c r="D12" s="2"/>
    </row>
    <row r="13" spans="1:4" ht="19.5" customHeight="1">
      <c r="A13" s="14" t="s">
        <v>2448</v>
      </c>
      <c r="B13" s="15">
        <v>1.6465000000000001</v>
      </c>
      <c r="C13" s="16">
        <v>1.6465000000000001</v>
      </c>
      <c r="D13" s="2"/>
    </row>
    <row r="14" spans="1:4" ht="17.100000000000001" customHeight="1">
      <c r="A14" s="14" t="s">
        <v>2449</v>
      </c>
      <c r="B14" s="15">
        <v>7.8100000000000003E-2</v>
      </c>
      <c r="C14" s="16">
        <v>7.8100000000000003E-2</v>
      </c>
      <c r="D14" s="2"/>
    </row>
    <row r="15" spans="1:4" ht="17.100000000000001" customHeight="1">
      <c r="A15" s="14" t="s">
        <v>2450</v>
      </c>
      <c r="B15" s="15">
        <v>0.36840000000000001</v>
      </c>
      <c r="C15" s="16">
        <v>0.36840000000000001</v>
      </c>
      <c r="D15" s="2"/>
    </row>
    <row r="16" spans="1:4" ht="17.100000000000001" customHeight="1">
      <c r="A16" s="14" t="s">
        <v>2451</v>
      </c>
      <c r="B16" s="15">
        <v>1.2</v>
      </c>
      <c r="C16" s="16">
        <v>1.2</v>
      </c>
      <c r="D16" s="2"/>
    </row>
    <row r="17" spans="1:4" ht="17.100000000000001" customHeight="1">
      <c r="A17" s="14" t="s">
        <v>2452</v>
      </c>
      <c r="B17" s="15">
        <v>0</v>
      </c>
      <c r="C17" s="16">
        <v>0</v>
      </c>
      <c r="D17" s="2"/>
    </row>
    <row r="18" spans="1:4" ht="17.100000000000001" customHeight="1">
      <c r="A18" s="14" t="s">
        <v>2453</v>
      </c>
      <c r="B18" s="15">
        <v>0</v>
      </c>
      <c r="C18" s="16">
        <v>0</v>
      </c>
      <c r="D18" s="2"/>
    </row>
    <row r="19" spans="1:4" ht="17.100000000000001" customHeight="1">
      <c r="A19" s="14" t="s">
        <v>2454</v>
      </c>
      <c r="B19" s="15">
        <v>0</v>
      </c>
      <c r="C19" s="16">
        <v>0</v>
      </c>
      <c r="D19" s="2"/>
    </row>
    <row r="20" spans="1:4" ht="17.100000000000001" customHeight="1">
      <c r="A20" s="17" t="s">
        <v>2455</v>
      </c>
      <c r="B20" s="18"/>
      <c r="C20" s="19">
        <v>0</v>
      </c>
      <c r="D20" s="2"/>
    </row>
    <row r="21" spans="1:4" ht="19.5" customHeight="1">
      <c r="A21" s="14" t="s">
        <v>2456</v>
      </c>
      <c r="B21" s="15">
        <v>0.36840000000000001</v>
      </c>
      <c r="C21" s="16">
        <v>0.36840000000000001</v>
      </c>
      <c r="D21" s="2"/>
    </row>
    <row r="22" spans="1:4" ht="19.5" customHeight="1">
      <c r="A22" s="14" t="s">
        <v>2457</v>
      </c>
      <c r="B22" s="15">
        <v>0.36840000000000001</v>
      </c>
      <c r="C22" s="16">
        <v>0.36840000000000001</v>
      </c>
      <c r="D22" s="2"/>
    </row>
    <row r="23" spans="1:4" ht="19.5" customHeight="1">
      <c r="A23" s="17" t="s">
        <v>2446</v>
      </c>
      <c r="B23" s="18">
        <v>0</v>
      </c>
      <c r="C23" s="19">
        <v>0</v>
      </c>
      <c r="D23" s="2"/>
    </row>
    <row r="24" spans="1:4" ht="19.5" customHeight="1">
      <c r="A24" s="14" t="s">
        <v>2458</v>
      </c>
      <c r="B24" s="15">
        <v>7.1178445000000007E-2</v>
      </c>
      <c r="C24" s="16">
        <v>7.1178445000000007E-2</v>
      </c>
      <c r="D24" s="2"/>
    </row>
    <row r="25" spans="1:4" ht="19.5" customHeight="1">
      <c r="A25" s="14" t="s">
        <v>2457</v>
      </c>
      <c r="B25" s="15">
        <v>6.1668445000000002E-2</v>
      </c>
      <c r="C25" s="16">
        <v>6.1668445000000002E-2</v>
      </c>
      <c r="D25" s="2"/>
    </row>
    <row r="26" spans="1:4" ht="19.5" customHeight="1">
      <c r="A26" s="17" t="s">
        <v>2446</v>
      </c>
      <c r="B26" s="18">
        <v>9.5099999999999994E-3</v>
      </c>
      <c r="C26" s="19">
        <v>9.5099999999999994E-3</v>
      </c>
      <c r="D26" s="2"/>
    </row>
    <row r="27" spans="1:4" ht="19.5" customHeight="1">
      <c r="A27" s="14" t="s">
        <v>2459</v>
      </c>
      <c r="B27" s="15">
        <v>3.3534999999999999</v>
      </c>
      <c r="C27" s="16">
        <v>3.3534999999999999</v>
      </c>
      <c r="D27" s="2"/>
    </row>
    <row r="28" spans="1:4" ht="19.5" customHeight="1">
      <c r="A28" s="14" t="s">
        <v>2445</v>
      </c>
      <c r="B28" s="15">
        <v>1.8534999999999999</v>
      </c>
      <c r="C28" s="16">
        <v>1.8534999999999999</v>
      </c>
      <c r="D28" s="2"/>
    </row>
    <row r="29" spans="1:4" ht="19.5" customHeight="1">
      <c r="A29" s="17" t="s">
        <v>2446</v>
      </c>
      <c r="B29" s="18">
        <v>1.5</v>
      </c>
      <c r="C29" s="19">
        <v>1.5</v>
      </c>
      <c r="D29" s="2"/>
    </row>
    <row r="30" spans="1:4" ht="19.5" customHeight="1">
      <c r="A30" s="14" t="s">
        <v>2460</v>
      </c>
      <c r="B30" s="15">
        <v>3.56</v>
      </c>
      <c r="C30" s="16">
        <v>3.56</v>
      </c>
      <c r="D30" s="2"/>
    </row>
    <row r="31" spans="1:4" ht="19.5" customHeight="1">
      <c r="A31" s="20" t="s">
        <v>2445</v>
      </c>
      <c r="B31" s="21">
        <v>1.98</v>
      </c>
      <c r="C31" s="16">
        <v>1.98</v>
      </c>
      <c r="D31" s="2"/>
    </row>
    <row r="32" spans="1:4" ht="19.5" customHeight="1">
      <c r="A32" s="22" t="s">
        <v>2446</v>
      </c>
      <c r="B32" s="21">
        <v>1.58</v>
      </c>
      <c r="C32" s="16">
        <v>1.58</v>
      </c>
      <c r="D32" s="2"/>
    </row>
    <row r="33" spans="1:3" ht="14.25" customHeight="1">
      <c r="A33" s="91" t="s">
        <v>2461</v>
      </c>
      <c r="B33" s="91"/>
      <c r="C33" s="91"/>
    </row>
  </sheetData>
  <mergeCells count="2">
    <mergeCell ref="A4:C4"/>
    <mergeCell ref="A33:C33"/>
  </mergeCells>
  <phoneticPr fontId="19"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4" workbookViewId="0">
      <selection activeCell="A4" sqref="A4:E4"/>
    </sheetView>
  </sheetViews>
  <sheetFormatPr defaultColWidth="10" defaultRowHeight="13.5"/>
  <cols>
    <col min="1" max="1" width="34.5" style="1" customWidth="1"/>
    <col min="2" max="2" width="18.625" style="1" customWidth="1"/>
    <col min="3" max="3" width="26.375" style="1" customWidth="1"/>
    <col min="4" max="4" width="23.375" style="1" customWidth="1"/>
    <col min="5" max="5" width="25.25" style="1" customWidth="1"/>
    <col min="6" max="6" width="22.25" style="1" customWidth="1"/>
    <col min="7" max="7" width="18.625" style="1" customWidth="1"/>
    <col min="8" max="8" width="12.75" style="1" customWidth="1"/>
    <col min="9" max="9" width="9.75" style="1" customWidth="1"/>
    <col min="10" max="16384" width="10" style="1"/>
  </cols>
  <sheetData>
    <row r="1" spans="1:8" ht="22.5" hidden="1">
      <c r="A1" s="2" t="s">
        <v>2462</v>
      </c>
      <c r="B1" s="2" t="s">
        <v>2434</v>
      </c>
    </row>
    <row r="2" spans="1:8" hidden="1">
      <c r="A2" s="2" t="s">
        <v>2463</v>
      </c>
      <c r="B2" s="2" t="s">
        <v>2435</v>
      </c>
      <c r="C2" s="2" t="s">
        <v>2437</v>
      </c>
      <c r="D2" s="2" t="s">
        <v>2436</v>
      </c>
      <c r="E2" s="2" t="s">
        <v>2464</v>
      </c>
    </row>
    <row r="3" spans="1:8" hidden="1">
      <c r="A3" s="2" t="s">
        <v>2438</v>
      </c>
      <c r="B3" s="2" t="s">
        <v>2465</v>
      </c>
      <c r="C3" s="2" t="s">
        <v>2466</v>
      </c>
      <c r="D3" s="2" t="s">
        <v>2467</v>
      </c>
      <c r="E3" s="2" t="s">
        <v>2468</v>
      </c>
      <c r="F3" s="2" t="s">
        <v>2469</v>
      </c>
      <c r="G3" s="2" t="s">
        <v>2470</v>
      </c>
      <c r="H3" s="2" t="s">
        <v>2471</v>
      </c>
    </row>
    <row r="4" spans="1:8" ht="28.7" customHeight="1">
      <c r="A4" s="86" t="s">
        <v>2472</v>
      </c>
      <c r="B4" s="86"/>
      <c r="C4" s="86"/>
      <c r="D4" s="86"/>
      <c r="E4" s="86"/>
    </row>
    <row r="5" spans="1:8" ht="14.25" customHeight="1">
      <c r="A5" s="92" t="s">
        <v>1981</v>
      </c>
      <c r="B5" s="92"/>
      <c r="C5" s="92"/>
      <c r="D5" s="92"/>
      <c r="E5" s="92"/>
      <c r="F5" s="92"/>
      <c r="G5" s="92"/>
      <c r="H5" s="92"/>
    </row>
    <row r="6" spans="1:8" ht="27.2" customHeight="1">
      <c r="A6" s="4" t="s">
        <v>2473</v>
      </c>
      <c r="B6" s="5" t="s">
        <v>2474</v>
      </c>
      <c r="C6" s="5" t="s">
        <v>2475</v>
      </c>
      <c r="D6" s="5" t="s">
        <v>2476</v>
      </c>
      <c r="E6" s="5" t="s">
        <v>2477</v>
      </c>
      <c r="F6" s="5" t="s">
        <v>2478</v>
      </c>
      <c r="G6" s="5" t="s">
        <v>2479</v>
      </c>
      <c r="H6" s="6" t="s">
        <v>2480</v>
      </c>
    </row>
    <row r="7" spans="1:8" ht="19.899999999999999" customHeight="1">
      <c r="A7" s="7" t="s">
        <v>2481</v>
      </c>
      <c r="B7" s="8" t="s">
        <v>2482</v>
      </c>
      <c r="C7" s="8" t="s">
        <v>2483</v>
      </c>
      <c r="D7" s="8" t="s">
        <v>2484</v>
      </c>
      <c r="E7" s="9" t="s">
        <v>2485</v>
      </c>
      <c r="F7" s="8" t="s">
        <v>2486</v>
      </c>
      <c r="G7" s="10">
        <v>5.9799999999999999E-2</v>
      </c>
      <c r="H7" s="11" t="s">
        <v>2487</v>
      </c>
    </row>
    <row r="8" spans="1:8" ht="19.899999999999999" customHeight="1">
      <c r="A8" s="7" t="s">
        <v>2488</v>
      </c>
      <c r="B8" s="8" t="s">
        <v>2489</v>
      </c>
      <c r="C8" s="8" t="s">
        <v>2490</v>
      </c>
      <c r="D8" s="8" t="s">
        <v>2484</v>
      </c>
      <c r="E8" s="9" t="s">
        <v>2491</v>
      </c>
      <c r="F8" s="8" t="s">
        <v>2486</v>
      </c>
      <c r="G8" s="10">
        <v>7.1999999999999995E-2</v>
      </c>
      <c r="H8" s="11" t="s">
        <v>2492</v>
      </c>
    </row>
    <row r="9" spans="1:8" ht="19.899999999999999" customHeight="1">
      <c r="A9" s="7" t="s">
        <v>2493</v>
      </c>
      <c r="B9" s="8" t="s">
        <v>2494</v>
      </c>
      <c r="C9" s="8" t="s">
        <v>2495</v>
      </c>
      <c r="D9" s="8" t="s">
        <v>2496</v>
      </c>
      <c r="E9" s="9" t="s">
        <v>2497</v>
      </c>
      <c r="F9" s="8" t="s">
        <v>2498</v>
      </c>
      <c r="G9" s="10">
        <v>1.2</v>
      </c>
      <c r="H9" s="11" t="s">
        <v>2499</v>
      </c>
    </row>
    <row r="10" spans="1:8" ht="27.2" customHeight="1">
      <c r="A10" s="7" t="s">
        <v>2500</v>
      </c>
      <c r="B10" s="8" t="s">
        <v>2501</v>
      </c>
      <c r="C10" s="8" t="s">
        <v>2483</v>
      </c>
      <c r="D10" s="8" t="s">
        <v>2502</v>
      </c>
      <c r="E10" s="9" t="s">
        <v>2503</v>
      </c>
      <c r="F10" s="8" t="s">
        <v>2486</v>
      </c>
      <c r="G10" s="10">
        <v>7.1999999999999995E-2</v>
      </c>
      <c r="H10" s="11" t="s">
        <v>2492</v>
      </c>
    </row>
    <row r="11" spans="1:8" ht="27.2" customHeight="1">
      <c r="A11" s="7" t="s">
        <v>2504</v>
      </c>
      <c r="B11" s="8" t="s">
        <v>2505</v>
      </c>
      <c r="C11" s="8" t="s">
        <v>2506</v>
      </c>
      <c r="D11" s="8" t="s">
        <v>2484</v>
      </c>
      <c r="E11" s="9" t="s">
        <v>2485</v>
      </c>
      <c r="F11" s="8" t="s">
        <v>2486</v>
      </c>
      <c r="G11" s="10">
        <v>1.83E-2</v>
      </c>
      <c r="H11" s="11" t="s">
        <v>2507</v>
      </c>
    </row>
    <row r="12" spans="1:8" ht="19.899999999999999" customHeight="1">
      <c r="A12" s="7" t="s">
        <v>2508</v>
      </c>
      <c r="B12" s="8" t="s">
        <v>2509</v>
      </c>
      <c r="C12" s="8" t="s">
        <v>2510</v>
      </c>
      <c r="D12" s="8" t="s">
        <v>2484</v>
      </c>
      <c r="E12" s="9" t="s">
        <v>2485</v>
      </c>
      <c r="F12" s="8" t="s">
        <v>2486</v>
      </c>
      <c r="G12" s="10">
        <v>1.83E-2</v>
      </c>
      <c r="H12" s="11" t="s">
        <v>2507</v>
      </c>
    </row>
    <row r="13" spans="1:8" ht="19.899999999999999" customHeight="1">
      <c r="A13" s="7" t="s">
        <v>2511</v>
      </c>
      <c r="B13" s="8" t="s">
        <v>2512</v>
      </c>
      <c r="C13" s="8" t="s">
        <v>2495</v>
      </c>
      <c r="D13" s="8" t="s">
        <v>2496</v>
      </c>
      <c r="E13" s="9" t="s">
        <v>2513</v>
      </c>
      <c r="F13" s="8" t="s">
        <v>2498</v>
      </c>
      <c r="G13" s="10">
        <v>1.2</v>
      </c>
      <c r="H13" s="11" t="s">
        <v>2499</v>
      </c>
    </row>
    <row r="14" spans="1:8" ht="27.2" customHeight="1">
      <c r="A14" s="7" t="s">
        <v>2514</v>
      </c>
      <c r="B14" s="8" t="s">
        <v>2515</v>
      </c>
      <c r="C14" s="8" t="s">
        <v>2516</v>
      </c>
      <c r="D14" s="8" t="s">
        <v>2517</v>
      </c>
      <c r="E14" s="9" t="s">
        <v>2518</v>
      </c>
      <c r="F14" s="8" t="s">
        <v>2486</v>
      </c>
      <c r="G14" s="10">
        <v>5.9799999999999999E-2</v>
      </c>
      <c r="H14" s="11" t="s">
        <v>2487</v>
      </c>
    </row>
    <row r="15" spans="1:8" ht="14.25" customHeight="1">
      <c r="A15" s="93" t="s">
        <v>2519</v>
      </c>
      <c r="B15" s="93"/>
      <c r="C15" s="93"/>
      <c r="D15" s="93"/>
      <c r="E15" s="93"/>
      <c r="F15" s="93"/>
      <c r="G15" s="93"/>
      <c r="H15" s="93"/>
    </row>
  </sheetData>
  <mergeCells count="3">
    <mergeCell ref="A4:E4"/>
    <mergeCell ref="A5:H5"/>
    <mergeCell ref="A15:H15"/>
  </mergeCells>
  <phoneticPr fontId="19"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2"/>
  <sheetViews>
    <sheetView tabSelected="1" workbookViewId="0">
      <selection activeCell="B2" sqref="B2:C2"/>
    </sheetView>
  </sheetViews>
  <sheetFormatPr defaultRowHeight="13.5"/>
  <cols>
    <col min="1" max="1" width="9" style="69"/>
    <col min="2" max="2" width="52.25" style="69" customWidth="1"/>
    <col min="3" max="3" width="10.75" style="69" customWidth="1"/>
    <col min="4" max="16384" width="9" style="69"/>
  </cols>
  <sheetData>
    <row r="2" spans="2:4" ht="54.75" customHeight="1">
      <c r="B2" s="94" t="s">
        <v>2520</v>
      </c>
      <c r="C2" s="94"/>
    </row>
    <row r="3" spans="2:4" ht="18" thickBot="1">
      <c r="B3" s="70"/>
      <c r="C3" s="71" t="s">
        <v>2521</v>
      </c>
    </row>
    <row r="4" spans="2:4" ht="17.25" thickBot="1">
      <c r="B4" s="72" t="s">
        <v>2473</v>
      </c>
      <c r="C4" s="73" t="s">
        <v>2522</v>
      </c>
    </row>
    <row r="5" spans="2:4" ht="17.25" thickBot="1">
      <c r="B5" s="72" t="s">
        <v>2410</v>
      </c>
      <c r="C5" s="74" t="s">
        <v>2523</v>
      </c>
      <c r="D5" s="75"/>
    </row>
    <row r="6" spans="2:4" ht="17.25" thickBot="1">
      <c r="B6" s="72" t="s">
        <v>2524</v>
      </c>
      <c r="C6" s="74">
        <v>80</v>
      </c>
    </row>
    <row r="7" spans="2:4" ht="17.25" thickBot="1">
      <c r="B7" s="72" t="s">
        <v>2525</v>
      </c>
      <c r="C7" s="74">
        <v>6</v>
      </c>
    </row>
    <row r="8" spans="2:4" ht="17.25" thickBot="1">
      <c r="B8" s="72" t="s">
        <v>2526</v>
      </c>
      <c r="C8" s="74">
        <v>19</v>
      </c>
    </row>
    <row r="9" spans="2:4" ht="17.25" thickBot="1">
      <c r="B9" s="72" t="s">
        <v>2527</v>
      </c>
      <c r="C9" s="74">
        <v>23</v>
      </c>
    </row>
    <row r="10" spans="2:4" ht="17.25" thickBot="1">
      <c r="B10" s="72" t="s">
        <v>2528</v>
      </c>
      <c r="C10" s="74">
        <v>10</v>
      </c>
    </row>
    <row r="11" spans="2:4" ht="17.25" thickBot="1">
      <c r="B11" s="72" t="s">
        <v>2529</v>
      </c>
      <c r="C11" s="74">
        <v>22</v>
      </c>
    </row>
    <row r="12" spans="2:4" ht="17.25" thickBot="1">
      <c r="B12" s="72" t="s">
        <v>2530</v>
      </c>
      <c r="C12" s="74">
        <v>2</v>
      </c>
    </row>
    <row r="13" spans="2:4" ht="17.25" thickBot="1">
      <c r="B13" s="72" t="s">
        <v>2531</v>
      </c>
      <c r="C13" s="74">
        <v>2</v>
      </c>
    </row>
    <row r="14" spans="2:4" ht="17.25" thickBot="1">
      <c r="B14" s="72" t="s">
        <v>2532</v>
      </c>
      <c r="C14" s="74">
        <v>0</v>
      </c>
    </row>
    <row r="15" spans="2:4" ht="17.25" thickBot="1">
      <c r="B15" s="72" t="s">
        <v>2533</v>
      </c>
      <c r="C15" s="74">
        <v>0</v>
      </c>
    </row>
    <row r="16" spans="2:4" ht="17.25" thickBot="1">
      <c r="B16" s="72" t="s">
        <v>2534</v>
      </c>
      <c r="C16" s="74">
        <v>0</v>
      </c>
    </row>
    <row r="17" spans="2:3" ht="17.25" thickBot="1">
      <c r="B17" s="72" t="s">
        <v>2535</v>
      </c>
      <c r="C17" s="74">
        <v>11</v>
      </c>
    </row>
    <row r="18" spans="2:3" ht="17.25" thickBot="1">
      <c r="B18" s="72" t="s">
        <v>2536</v>
      </c>
      <c r="C18" s="74">
        <v>11</v>
      </c>
    </row>
    <row r="19" spans="2:3" ht="17.25" thickBot="1">
      <c r="B19" s="72" t="s">
        <v>2537</v>
      </c>
      <c r="C19" s="74">
        <v>805</v>
      </c>
    </row>
    <row r="20" spans="2:3" ht="17.25" thickBot="1">
      <c r="B20" s="72" t="s">
        <v>2538</v>
      </c>
      <c r="C20" s="74">
        <v>605</v>
      </c>
    </row>
    <row r="21" spans="2:3" ht="17.25" thickBot="1">
      <c r="B21" s="72" t="s">
        <v>2539</v>
      </c>
      <c r="C21" s="74">
        <v>200</v>
      </c>
    </row>
    <row r="22" spans="2:3" ht="17.25" thickBot="1">
      <c r="B22" s="72" t="s">
        <v>2540</v>
      </c>
      <c r="C22" s="74">
        <v>80</v>
      </c>
    </row>
    <row r="23" spans="2:3" ht="17.25" thickBot="1">
      <c r="B23" s="72" t="s">
        <v>2541</v>
      </c>
      <c r="C23" s="74">
        <v>80</v>
      </c>
    </row>
    <row r="24" spans="2:3" ht="17.25" thickBot="1">
      <c r="B24" s="72" t="s">
        <v>2542</v>
      </c>
      <c r="C24" s="74">
        <v>396</v>
      </c>
    </row>
    <row r="25" spans="2:3" ht="17.25" thickBot="1">
      <c r="B25" s="72" t="s">
        <v>2543</v>
      </c>
      <c r="C25" s="74">
        <v>396</v>
      </c>
    </row>
    <row r="26" spans="2:3" ht="17.25" thickBot="1">
      <c r="B26" s="72" t="s">
        <v>2544</v>
      </c>
      <c r="C26" s="74">
        <v>2988</v>
      </c>
    </row>
    <row r="27" spans="2:3" ht="17.25" thickBot="1">
      <c r="B27" s="72" t="s">
        <v>2545</v>
      </c>
      <c r="C27" s="74">
        <v>2988</v>
      </c>
    </row>
    <row r="28" spans="2:3" ht="17.25" thickBot="1">
      <c r="B28" s="72" t="s">
        <v>2546</v>
      </c>
      <c r="C28" s="74">
        <v>0</v>
      </c>
    </row>
    <row r="29" spans="2:3" ht="17.25" thickBot="1">
      <c r="B29" s="72" t="s">
        <v>2547</v>
      </c>
      <c r="C29" s="74">
        <v>500</v>
      </c>
    </row>
    <row r="30" spans="2:3" ht="17.25" thickBot="1">
      <c r="B30" s="72" t="s">
        <v>2548</v>
      </c>
      <c r="C30" s="74">
        <v>500</v>
      </c>
    </row>
    <row r="31" spans="2:3" ht="17.25" thickBot="1">
      <c r="B31" s="72" t="s">
        <v>2549</v>
      </c>
      <c r="C31" s="74">
        <v>50</v>
      </c>
    </row>
    <row r="32" spans="2:3" ht="17.25" thickBot="1">
      <c r="B32" s="72" t="s">
        <v>2550</v>
      </c>
      <c r="C32" s="74">
        <v>50</v>
      </c>
    </row>
  </sheetData>
  <mergeCells count="1">
    <mergeCell ref="B2:C2"/>
  </mergeCells>
  <phoneticPr fontId="19" type="noConversion"/>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5"/>
  <sheetViews>
    <sheetView workbookViewId="0">
      <selection activeCell="B2" sqref="B2:C2"/>
    </sheetView>
  </sheetViews>
  <sheetFormatPr defaultRowHeight="13.5"/>
  <cols>
    <col min="1" max="1" width="9" style="69"/>
    <col min="2" max="2" width="51.125" style="69" customWidth="1"/>
    <col min="3" max="3" width="10" style="69" customWidth="1"/>
    <col min="4" max="16384" width="9" style="69"/>
  </cols>
  <sheetData>
    <row r="2" spans="2:3" ht="60" customHeight="1">
      <c r="B2" s="94" t="s">
        <v>2551</v>
      </c>
      <c r="C2" s="94"/>
    </row>
    <row r="3" spans="2:3" ht="18" thickBot="1">
      <c r="B3" s="70"/>
      <c r="C3" s="76" t="s">
        <v>2552</v>
      </c>
    </row>
    <row r="4" spans="2:3" ht="17.25" thickBot="1">
      <c r="B4" s="72" t="s">
        <v>2473</v>
      </c>
      <c r="C4" s="73" t="s">
        <v>2522</v>
      </c>
    </row>
    <row r="5" spans="2:3" ht="17.25" thickBot="1">
      <c r="B5" s="72" t="s">
        <v>2410</v>
      </c>
      <c r="C5" s="77" t="s">
        <v>2553</v>
      </c>
    </row>
    <row r="6" spans="2:3" ht="17.25" thickBot="1">
      <c r="B6" s="72" t="s">
        <v>2533</v>
      </c>
      <c r="C6" s="77" t="s">
        <v>2554</v>
      </c>
    </row>
    <row r="7" spans="2:3" ht="17.25" thickBot="1">
      <c r="B7" s="72" t="s">
        <v>2555</v>
      </c>
      <c r="C7" s="77" t="s">
        <v>2554</v>
      </c>
    </row>
    <row r="8" spans="2:3" ht="17.25" thickBot="1">
      <c r="B8" s="72" t="s">
        <v>2534</v>
      </c>
      <c r="C8" s="77" t="s">
        <v>2554</v>
      </c>
    </row>
    <row r="9" spans="2:3" ht="17.25" thickBot="1">
      <c r="B9" s="72" t="s">
        <v>2556</v>
      </c>
      <c r="C9" s="77" t="s">
        <v>2554</v>
      </c>
    </row>
    <row r="10" spans="2:3" ht="17.25" thickBot="1">
      <c r="B10" s="72" t="s">
        <v>2549</v>
      </c>
      <c r="C10" s="77" t="s">
        <v>2557</v>
      </c>
    </row>
    <row r="11" spans="2:3" ht="17.25" thickBot="1">
      <c r="B11" s="72" t="s">
        <v>2558</v>
      </c>
      <c r="C11" s="77" t="s">
        <v>2554</v>
      </c>
    </row>
    <row r="12" spans="2:3" ht="17.25" thickBot="1">
      <c r="B12" s="72" t="s">
        <v>2559</v>
      </c>
      <c r="C12" s="77" t="s">
        <v>2554</v>
      </c>
    </row>
    <row r="13" spans="2:3" ht="17.25" thickBot="1">
      <c r="B13" s="72" t="s">
        <v>2560</v>
      </c>
      <c r="C13" s="77" t="s">
        <v>2554</v>
      </c>
    </row>
    <row r="14" spans="2:3" ht="17.25" thickBot="1">
      <c r="B14" s="72" t="s">
        <v>2561</v>
      </c>
      <c r="C14" s="77" t="s">
        <v>2562</v>
      </c>
    </row>
    <row r="15" spans="2:3" ht="17.25" thickBot="1">
      <c r="B15" s="72" t="s">
        <v>2563</v>
      </c>
      <c r="C15" s="77" t="s">
        <v>2554</v>
      </c>
    </row>
    <row r="16" spans="2:3" ht="17.25" thickBot="1">
      <c r="B16" s="72" t="s">
        <v>2564</v>
      </c>
      <c r="C16" s="77" t="s">
        <v>2554</v>
      </c>
    </row>
    <row r="17" spans="2:3" ht="17.25" thickBot="1">
      <c r="B17" s="72" t="s">
        <v>2565</v>
      </c>
      <c r="C17" s="77" t="s">
        <v>2566</v>
      </c>
    </row>
    <row r="18" spans="2:3" ht="17.25" thickBot="1">
      <c r="B18" s="72" t="s">
        <v>2567</v>
      </c>
      <c r="C18" s="77" t="s">
        <v>2568</v>
      </c>
    </row>
    <row r="19" spans="2:3" ht="17.25" thickBot="1">
      <c r="B19" s="72" t="s">
        <v>2569</v>
      </c>
      <c r="C19" s="77" t="s">
        <v>2554</v>
      </c>
    </row>
    <row r="20" spans="2:3" ht="17.25" thickBot="1">
      <c r="B20" s="72" t="s">
        <v>2570</v>
      </c>
      <c r="C20" s="77" t="s">
        <v>2571</v>
      </c>
    </row>
    <row r="21" spans="2:3" ht="17.25" thickBot="1">
      <c r="B21" s="72" t="s">
        <v>2572</v>
      </c>
      <c r="C21" s="77" t="s">
        <v>2573</v>
      </c>
    </row>
    <row r="22" spans="2:3" ht="17.25" thickBot="1">
      <c r="B22" s="72" t="s">
        <v>2574</v>
      </c>
      <c r="C22" s="77" t="s">
        <v>2575</v>
      </c>
    </row>
    <row r="23" spans="2:3" ht="17.25" thickBot="1">
      <c r="B23" s="72" t="s">
        <v>2576</v>
      </c>
      <c r="C23" s="77" t="s">
        <v>2577</v>
      </c>
    </row>
    <row r="24" spans="2:3" ht="17.25" thickBot="1">
      <c r="B24" s="72" t="s">
        <v>2578</v>
      </c>
      <c r="C24" s="77" t="s">
        <v>2554</v>
      </c>
    </row>
    <row r="25" spans="2:3" ht="17.25" thickBot="1">
      <c r="B25" s="72" t="s">
        <v>2579</v>
      </c>
      <c r="C25" s="77" t="s">
        <v>2580</v>
      </c>
    </row>
  </sheetData>
  <mergeCells count="1">
    <mergeCell ref="B2:C2"/>
  </mergeCells>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8"/>
  <sheetViews>
    <sheetView workbookViewId="0">
      <selection activeCell="F23" sqref="F23"/>
    </sheetView>
  </sheetViews>
  <sheetFormatPr defaultColWidth="10.125" defaultRowHeight="14.25"/>
  <cols>
    <col min="1" max="1" width="11" style="31" customWidth="1"/>
    <col min="2" max="2" width="60.25" style="31" customWidth="1"/>
    <col min="3" max="3" width="28.875" style="31" customWidth="1"/>
    <col min="4" max="16384" width="10.125" style="31"/>
  </cols>
  <sheetData>
    <row r="1" spans="1:3" ht="33.950000000000003" customHeight="1">
      <c r="A1" s="78" t="s">
        <v>675</v>
      </c>
      <c r="B1" s="78"/>
      <c r="C1" s="78"/>
    </row>
    <row r="2" spans="1:3" ht="17.100000000000001" customHeight="1">
      <c r="A2" s="79"/>
      <c r="B2" s="79"/>
      <c r="C2" s="79"/>
    </row>
    <row r="3" spans="1:3" ht="17.100000000000001" customHeight="1">
      <c r="A3" s="79" t="s">
        <v>676</v>
      </c>
      <c r="B3" s="79"/>
      <c r="C3" s="79"/>
    </row>
    <row r="4" spans="1:3" ht="17.25" customHeight="1">
      <c r="A4" s="32" t="s">
        <v>2</v>
      </c>
      <c r="B4" s="32" t="s">
        <v>3</v>
      </c>
      <c r="C4" s="32" t="s">
        <v>4</v>
      </c>
    </row>
    <row r="5" spans="1:3" ht="17.100000000000001" customHeight="1">
      <c r="A5" s="56"/>
      <c r="B5" s="32" t="s">
        <v>677</v>
      </c>
      <c r="C5" s="34">
        <f>SUM(C6,C251,C290,C309,C398,C453,C509,C565,C683,C754,C833,C856,C981,C1045,C1111,C1131,C1160,C1170,C1235,C1253,C1306,C1363,C1366,C1374)</f>
        <v>138235</v>
      </c>
    </row>
    <row r="6" spans="1:3" ht="17.100000000000001" customHeight="1">
      <c r="A6" s="56">
        <v>201</v>
      </c>
      <c r="B6" s="59" t="s">
        <v>678</v>
      </c>
      <c r="C6" s="34">
        <f>SUM(C7+C19+C28+C39+C50+C61+C72+C84+C93+C106+C116+C125+C136+C150+C157+C165+C171+C178+C185+C192+C199+C205+C213+C219+C225+C231+C248)</f>
        <v>12585</v>
      </c>
    </row>
    <row r="7" spans="1:3" ht="17.100000000000001" customHeight="1">
      <c r="A7" s="56">
        <v>20101</v>
      </c>
      <c r="B7" s="59" t="s">
        <v>679</v>
      </c>
      <c r="C7" s="34">
        <f>SUM(C8:C18)</f>
        <v>547</v>
      </c>
    </row>
    <row r="8" spans="1:3" ht="17.100000000000001" customHeight="1">
      <c r="A8" s="56">
        <v>2010101</v>
      </c>
      <c r="B8" s="56" t="s">
        <v>680</v>
      </c>
      <c r="C8" s="35">
        <v>535</v>
      </c>
    </row>
    <row r="9" spans="1:3" ht="17.100000000000001" customHeight="1">
      <c r="A9" s="56">
        <v>2010102</v>
      </c>
      <c r="B9" s="56" t="s">
        <v>681</v>
      </c>
      <c r="C9" s="35">
        <v>0</v>
      </c>
    </row>
    <row r="10" spans="1:3" ht="17.100000000000001" customHeight="1">
      <c r="A10" s="56">
        <v>2010103</v>
      </c>
      <c r="B10" s="56" t="s">
        <v>682</v>
      </c>
      <c r="C10" s="35">
        <v>0</v>
      </c>
    </row>
    <row r="11" spans="1:3" ht="17.100000000000001" customHeight="1">
      <c r="A11" s="56">
        <v>2010104</v>
      </c>
      <c r="B11" s="56" t="s">
        <v>683</v>
      </c>
      <c r="C11" s="35">
        <v>0</v>
      </c>
    </row>
    <row r="12" spans="1:3" ht="17.100000000000001" customHeight="1">
      <c r="A12" s="56">
        <v>2010105</v>
      </c>
      <c r="B12" s="56" t="s">
        <v>684</v>
      </c>
      <c r="C12" s="35">
        <v>0</v>
      </c>
    </row>
    <row r="13" spans="1:3" ht="17.100000000000001" customHeight="1">
      <c r="A13" s="56">
        <v>2010106</v>
      </c>
      <c r="B13" s="56" t="s">
        <v>685</v>
      </c>
      <c r="C13" s="35">
        <v>0</v>
      </c>
    </row>
    <row r="14" spans="1:3" ht="17.100000000000001" customHeight="1">
      <c r="A14" s="56">
        <v>2010107</v>
      </c>
      <c r="B14" s="56" t="s">
        <v>686</v>
      </c>
      <c r="C14" s="35">
        <v>10</v>
      </c>
    </row>
    <row r="15" spans="1:3" ht="17.100000000000001" customHeight="1">
      <c r="A15" s="56">
        <v>2010108</v>
      </c>
      <c r="B15" s="56" t="s">
        <v>687</v>
      </c>
      <c r="C15" s="35">
        <v>2</v>
      </c>
    </row>
    <row r="16" spans="1:3" ht="17.100000000000001" customHeight="1">
      <c r="A16" s="56">
        <v>2010109</v>
      </c>
      <c r="B16" s="56" t="s">
        <v>688</v>
      </c>
      <c r="C16" s="35">
        <v>0</v>
      </c>
    </row>
    <row r="17" spans="1:3" ht="17.100000000000001" customHeight="1">
      <c r="A17" s="56">
        <v>2010150</v>
      </c>
      <c r="B17" s="56" t="s">
        <v>689</v>
      </c>
      <c r="C17" s="35">
        <v>0</v>
      </c>
    </row>
    <row r="18" spans="1:3" ht="17.100000000000001" customHeight="1">
      <c r="A18" s="56">
        <v>2010199</v>
      </c>
      <c r="B18" s="56" t="s">
        <v>690</v>
      </c>
      <c r="C18" s="35">
        <v>0</v>
      </c>
    </row>
    <row r="19" spans="1:3" ht="17.100000000000001" customHeight="1">
      <c r="A19" s="56">
        <v>20102</v>
      </c>
      <c r="B19" s="59" t="s">
        <v>691</v>
      </c>
      <c r="C19" s="34">
        <f>SUM(C20:C27)</f>
        <v>484</v>
      </c>
    </row>
    <row r="20" spans="1:3" ht="17.100000000000001" customHeight="1">
      <c r="A20" s="56">
        <v>2010201</v>
      </c>
      <c r="B20" s="56" t="s">
        <v>680</v>
      </c>
      <c r="C20" s="35">
        <v>463</v>
      </c>
    </row>
    <row r="21" spans="1:3" ht="17.100000000000001" customHeight="1">
      <c r="A21" s="56">
        <v>2010202</v>
      </c>
      <c r="B21" s="56" t="s">
        <v>681</v>
      </c>
      <c r="C21" s="35">
        <v>2</v>
      </c>
    </row>
    <row r="22" spans="1:3" ht="17.100000000000001" customHeight="1">
      <c r="A22" s="56">
        <v>2010203</v>
      </c>
      <c r="B22" s="56" t="s">
        <v>682</v>
      </c>
      <c r="C22" s="35">
        <v>0</v>
      </c>
    </row>
    <row r="23" spans="1:3" ht="17.100000000000001" customHeight="1">
      <c r="A23" s="56">
        <v>2010204</v>
      </c>
      <c r="B23" s="56" t="s">
        <v>692</v>
      </c>
      <c r="C23" s="35">
        <v>19</v>
      </c>
    </row>
    <row r="24" spans="1:3" ht="17.100000000000001" customHeight="1">
      <c r="A24" s="56">
        <v>2010205</v>
      </c>
      <c r="B24" s="56" t="s">
        <v>693</v>
      </c>
      <c r="C24" s="35">
        <v>0</v>
      </c>
    </row>
    <row r="25" spans="1:3" ht="17.100000000000001" customHeight="1">
      <c r="A25" s="56">
        <v>2010206</v>
      </c>
      <c r="B25" s="56" t="s">
        <v>694</v>
      </c>
      <c r="C25" s="35">
        <v>0</v>
      </c>
    </row>
    <row r="26" spans="1:3" ht="17.100000000000001" customHeight="1">
      <c r="A26" s="56">
        <v>2010250</v>
      </c>
      <c r="B26" s="56" t="s">
        <v>689</v>
      </c>
      <c r="C26" s="35">
        <v>0</v>
      </c>
    </row>
    <row r="27" spans="1:3" ht="17.100000000000001" customHeight="1">
      <c r="A27" s="56">
        <v>2010299</v>
      </c>
      <c r="B27" s="56" t="s">
        <v>695</v>
      </c>
      <c r="C27" s="35">
        <v>0</v>
      </c>
    </row>
    <row r="28" spans="1:3" ht="17.100000000000001" customHeight="1">
      <c r="A28" s="56">
        <v>20103</v>
      </c>
      <c r="B28" s="59" t="s">
        <v>696</v>
      </c>
      <c r="C28" s="34">
        <f>SUM(C29:C38)</f>
        <v>4615</v>
      </c>
    </row>
    <row r="29" spans="1:3" ht="17.100000000000001" customHeight="1">
      <c r="A29" s="56">
        <v>2010301</v>
      </c>
      <c r="B29" s="56" t="s">
        <v>680</v>
      </c>
      <c r="C29" s="35">
        <v>4207</v>
      </c>
    </row>
    <row r="30" spans="1:3" ht="17.100000000000001" customHeight="1">
      <c r="A30" s="56">
        <v>2010302</v>
      </c>
      <c r="B30" s="56" t="s">
        <v>681</v>
      </c>
      <c r="C30" s="35">
        <v>233</v>
      </c>
    </row>
    <row r="31" spans="1:3" ht="17.100000000000001" customHeight="1">
      <c r="A31" s="56">
        <v>2010303</v>
      </c>
      <c r="B31" s="56" t="s">
        <v>682</v>
      </c>
      <c r="C31" s="35">
        <v>0</v>
      </c>
    </row>
    <row r="32" spans="1:3" ht="17.100000000000001" customHeight="1">
      <c r="A32" s="56">
        <v>2010304</v>
      </c>
      <c r="B32" s="56" t="s">
        <v>697</v>
      </c>
      <c r="C32" s="35">
        <v>0</v>
      </c>
    </row>
    <row r="33" spans="1:3" ht="17.100000000000001" customHeight="1">
      <c r="A33" s="56">
        <v>2010305</v>
      </c>
      <c r="B33" s="56" t="s">
        <v>698</v>
      </c>
      <c r="C33" s="35">
        <v>0</v>
      </c>
    </row>
    <row r="34" spans="1:3" ht="17.100000000000001" customHeight="1">
      <c r="A34" s="56">
        <v>2010306</v>
      </c>
      <c r="B34" s="56" t="s">
        <v>699</v>
      </c>
      <c r="C34" s="35">
        <v>0</v>
      </c>
    </row>
    <row r="35" spans="1:3" ht="17.100000000000001" customHeight="1">
      <c r="A35" s="56">
        <v>2010308</v>
      </c>
      <c r="B35" s="56" t="s">
        <v>700</v>
      </c>
      <c r="C35" s="35">
        <v>175</v>
      </c>
    </row>
    <row r="36" spans="1:3" ht="17.100000000000001" customHeight="1">
      <c r="A36" s="56">
        <v>2010309</v>
      </c>
      <c r="B36" s="56" t="s">
        <v>701</v>
      </c>
      <c r="C36" s="35">
        <v>0</v>
      </c>
    </row>
    <row r="37" spans="1:3" ht="17.100000000000001" customHeight="1">
      <c r="A37" s="56">
        <v>2010350</v>
      </c>
      <c r="B37" s="56" t="s">
        <v>689</v>
      </c>
      <c r="C37" s="35">
        <v>0</v>
      </c>
    </row>
    <row r="38" spans="1:3" ht="17.100000000000001" customHeight="1">
      <c r="A38" s="56">
        <v>2010399</v>
      </c>
      <c r="B38" s="56" t="s">
        <v>702</v>
      </c>
      <c r="C38" s="35">
        <v>0</v>
      </c>
    </row>
    <row r="39" spans="1:3" ht="17.100000000000001" customHeight="1">
      <c r="A39" s="56">
        <v>20104</v>
      </c>
      <c r="B39" s="59" t="s">
        <v>703</v>
      </c>
      <c r="C39" s="34">
        <f>SUM(C40:C49)</f>
        <v>141</v>
      </c>
    </row>
    <row r="40" spans="1:3" ht="17.100000000000001" customHeight="1">
      <c r="A40" s="56">
        <v>2010401</v>
      </c>
      <c r="B40" s="56" t="s">
        <v>680</v>
      </c>
      <c r="C40" s="35">
        <v>141</v>
      </c>
    </row>
    <row r="41" spans="1:3" ht="17.100000000000001" customHeight="1">
      <c r="A41" s="56">
        <v>2010402</v>
      </c>
      <c r="B41" s="56" t="s">
        <v>681</v>
      </c>
      <c r="C41" s="35">
        <v>0</v>
      </c>
    </row>
    <row r="42" spans="1:3" ht="17.100000000000001" customHeight="1">
      <c r="A42" s="56">
        <v>2010403</v>
      </c>
      <c r="B42" s="56" t="s">
        <v>682</v>
      </c>
      <c r="C42" s="35">
        <v>0</v>
      </c>
    </row>
    <row r="43" spans="1:3" ht="17.100000000000001" customHeight="1">
      <c r="A43" s="56">
        <v>2010404</v>
      </c>
      <c r="B43" s="56" t="s">
        <v>704</v>
      </c>
      <c r="C43" s="35">
        <v>0</v>
      </c>
    </row>
    <row r="44" spans="1:3" ht="17.100000000000001" customHeight="1">
      <c r="A44" s="56">
        <v>2010405</v>
      </c>
      <c r="B44" s="56" t="s">
        <v>705</v>
      </c>
      <c r="C44" s="35">
        <v>0</v>
      </c>
    </row>
    <row r="45" spans="1:3" ht="17.100000000000001" customHeight="1">
      <c r="A45" s="56">
        <v>2010406</v>
      </c>
      <c r="B45" s="56" t="s">
        <v>706</v>
      </c>
      <c r="C45" s="35">
        <v>0</v>
      </c>
    </row>
    <row r="46" spans="1:3" ht="17.100000000000001" customHeight="1">
      <c r="A46" s="56">
        <v>2010407</v>
      </c>
      <c r="B46" s="56" t="s">
        <v>707</v>
      </c>
      <c r="C46" s="35">
        <v>0</v>
      </c>
    </row>
    <row r="47" spans="1:3" ht="17.100000000000001" customHeight="1">
      <c r="A47" s="56">
        <v>2010408</v>
      </c>
      <c r="B47" s="56" t="s">
        <v>708</v>
      </c>
      <c r="C47" s="35">
        <v>0</v>
      </c>
    </row>
    <row r="48" spans="1:3" ht="17.100000000000001" customHeight="1">
      <c r="A48" s="56">
        <v>2010450</v>
      </c>
      <c r="B48" s="56" t="s">
        <v>689</v>
      </c>
      <c r="C48" s="35">
        <v>0</v>
      </c>
    </row>
    <row r="49" spans="1:3" ht="17.100000000000001" customHeight="1">
      <c r="A49" s="56">
        <v>2010499</v>
      </c>
      <c r="B49" s="56" t="s">
        <v>709</v>
      </c>
      <c r="C49" s="35">
        <v>0</v>
      </c>
    </row>
    <row r="50" spans="1:3" ht="17.100000000000001" customHeight="1">
      <c r="A50" s="56">
        <v>20105</v>
      </c>
      <c r="B50" s="59" t="s">
        <v>710</v>
      </c>
      <c r="C50" s="34">
        <f>SUM(C51:C60)</f>
        <v>224</v>
      </c>
    </row>
    <row r="51" spans="1:3" ht="17.100000000000001" customHeight="1">
      <c r="A51" s="56">
        <v>2010501</v>
      </c>
      <c r="B51" s="56" t="s">
        <v>680</v>
      </c>
      <c r="C51" s="35">
        <v>196</v>
      </c>
    </row>
    <row r="52" spans="1:3" ht="17.100000000000001" customHeight="1">
      <c r="A52" s="56">
        <v>2010502</v>
      </c>
      <c r="B52" s="56" t="s">
        <v>681</v>
      </c>
      <c r="C52" s="35">
        <v>0</v>
      </c>
    </row>
    <row r="53" spans="1:3" ht="17.100000000000001" customHeight="1">
      <c r="A53" s="56">
        <v>2010503</v>
      </c>
      <c r="B53" s="56" t="s">
        <v>682</v>
      </c>
      <c r="C53" s="35">
        <v>0</v>
      </c>
    </row>
    <row r="54" spans="1:3" ht="17.100000000000001" customHeight="1">
      <c r="A54" s="56">
        <v>2010504</v>
      </c>
      <c r="B54" s="56" t="s">
        <v>711</v>
      </c>
      <c r="C54" s="35">
        <v>0</v>
      </c>
    </row>
    <row r="55" spans="1:3" ht="17.100000000000001" customHeight="1">
      <c r="A55" s="56">
        <v>2010505</v>
      </c>
      <c r="B55" s="56" t="s">
        <v>712</v>
      </c>
      <c r="C55" s="35">
        <v>0</v>
      </c>
    </row>
    <row r="56" spans="1:3" ht="17.100000000000001" customHeight="1">
      <c r="A56" s="56">
        <v>2010506</v>
      </c>
      <c r="B56" s="56" t="s">
        <v>713</v>
      </c>
      <c r="C56" s="35">
        <v>1</v>
      </c>
    </row>
    <row r="57" spans="1:3" ht="17.100000000000001" customHeight="1">
      <c r="A57" s="56">
        <v>2010507</v>
      </c>
      <c r="B57" s="56" t="s">
        <v>714</v>
      </c>
      <c r="C57" s="35">
        <v>27</v>
      </c>
    </row>
    <row r="58" spans="1:3" ht="17.100000000000001" customHeight="1">
      <c r="A58" s="56">
        <v>2010508</v>
      </c>
      <c r="B58" s="56" t="s">
        <v>715</v>
      </c>
      <c r="C58" s="35">
        <v>0</v>
      </c>
    </row>
    <row r="59" spans="1:3" ht="17.100000000000001" customHeight="1">
      <c r="A59" s="56">
        <v>2010550</v>
      </c>
      <c r="B59" s="56" t="s">
        <v>689</v>
      </c>
      <c r="C59" s="35">
        <v>0</v>
      </c>
    </row>
    <row r="60" spans="1:3" ht="17.100000000000001" customHeight="1">
      <c r="A60" s="56">
        <v>2010599</v>
      </c>
      <c r="B60" s="56" t="s">
        <v>716</v>
      </c>
      <c r="C60" s="35">
        <v>0</v>
      </c>
    </row>
    <row r="61" spans="1:3" ht="17.100000000000001" customHeight="1">
      <c r="A61" s="56">
        <v>20106</v>
      </c>
      <c r="B61" s="59" t="s">
        <v>717</v>
      </c>
      <c r="C61" s="34">
        <f>SUM(C62:C71)</f>
        <v>476</v>
      </c>
    </row>
    <row r="62" spans="1:3" ht="17.100000000000001" customHeight="1">
      <c r="A62" s="56">
        <v>2010601</v>
      </c>
      <c r="B62" s="56" t="s">
        <v>680</v>
      </c>
      <c r="C62" s="35">
        <v>366</v>
      </c>
    </row>
    <row r="63" spans="1:3" ht="17.100000000000001" customHeight="1">
      <c r="A63" s="56">
        <v>2010602</v>
      </c>
      <c r="B63" s="56" t="s">
        <v>681</v>
      </c>
      <c r="C63" s="35">
        <v>0</v>
      </c>
    </row>
    <row r="64" spans="1:3" ht="17.100000000000001" customHeight="1">
      <c r="A64" s="56">
        <v>2010603</v>
      </c>
      <c r="B64" s="56" t="s">
        <v>682</v>
      </c>
      <c r="C64" s="35">
        <v>0</v>
      </c>
    </row>
    <row r="65" spans="1:3" ht="17.100000000000001" customHeight="1">
      <c r="A65" s="56">
        <v>2010604</v>
      </c>
      <c r="B65" s="56" t="s">
        <v>718</v>
      </c>
      <c r="C65" s="35">
        <v>8</v>
      </c>
    </row>
    <row r="66" spans="1:3" ht="17.100000000000001" customHeight="1">
      <c r="A66" s="56">
        <v>2010605</v>
      </c>
      <c r="B66" s="56" t="s">
        <v>719</v>
      </c>
      <c r="C66" s="35">
        <v>8</v>
      </c>
    </row>
    <row r="67" spans="1:3" ht="17.100000000000001" customHeight="1">
      <c r="A67" s="56">
        <v>2010606</v>
      </c>
      <c r="B67" s="56" t="s">
        <v>720</v>
      </c>
      <c r="C67" s="35">
        <v>0</v>
      </c>
    </row>
    <row r="68" spans="1:3" ht="17.100000000000001" customHeight="1">
      <c r="A68" s="56">
        <v>2010607</v>
      </c>
      <c r="B68" s="56" t="s">
        <v>721</v>
      </c>
      <c r="C68" s="35">
        <v>94</v>
      </c>
    </row>
    <row r="69" spans="1:3" ht="17.100000000000001" customHeight="1">
      <c r="A69" s="56">
        <v>2010608</v>
      </c>
      <c r="B69" s="56" t="s">
        <v>722</v>
      </c>
      <c r="C69" s="35">
        <v>0</v>
      </c>
    </row>
    <row r="70" spans="1:3" ht="17.100000000000001" customHeight="1">
      <c r="A70" s="56">
        <v>2010650</v>
      </c>
      <c r="B70" s="56" t="s">
        <v>689</v>
      </c>
      <c r="C70" s="35">
        <v>0</v>
      </c>
    </row>
    <row r="71" spans="1:3" ht="17.100000000000001" customHeight="1">
      <c r="A71" s="56">
        <v>2010699</v>
      </c>
      <c r="B71" s="56" t="s">
        <v>723</v>
      </c>
      <c r="C71" s="35">
        <v>0</v>
      </c>
    </row>
    <row r="72" spans="1:3" ht="17.100000000000001" customHeight="1">
      <c r="A72" s="56">
        <v>20107</v>
      </c>
      <c r="B72" s="59" t="s">
        <v>724</v>
      </c>
      <c r="C72" s="34">
        <f>SUM(C73:C83)</f>
        <v>20</v>
      </c>
    </row>
    <row r="73" spans="1:3" ht="17.100000000000001" customHeight="1">
      <c r="A73" s="56">
        <v>2010701</v>
      </c>
      <c r="B73" s="56" t="s">
        <v>680</v>
      </c>
      <c r="C73" s="35">
        <v>0</v>
      </c>
    </row>
    <row r="74" spans="1:3" ht="17.100000000000001" customHeight="1">
      <c r="A74" s="56">
        <v>2010702</v>
      </c>
      <c r="B74" s="56" t="s">
        <v>681</v>
      </c>
      <c r="C74" s="35">
        <v>0</v>
      </c>
    </row>
    <row r="75" spans="1:3" ht="17.100000000000001" customHeight="1">
      <c r="A75" s="56">
        <v>2010703</v>
      </c>
      <c r="B75" s="56" t="s">
        <v>682</v>
      </c>
      <c r="C75" s="35">
        <v>0</v>
      </c>
    </row>
    <row r="76" spans="1:3" ht="17.100000000000001" customHeight="1">
      <c r="A76" s="56">
        <v>2010704</v>
      </c>
      <c r="B76" s="56" t="s">
        <v>725</v>
      </c>
      <c r="C76" s="35">
        <v>0</v>
      </c>
    </row>
    <row r="77" spans="1:3" ht="17.100000000000001" customHeight="1">
      <c r="A77" s="56">
        <v>2010705</v>
      </c>
      <c r="B77" s="56" t="s">
        <v>726</v>
      </c>
      <c r="C77" s="35">
        <v>0</v>
      </c>
    </row>
    <row r="78" spans="1:3" ht="17.100000000000001" customHeight="1">
      <c r="A78" s="56">
        <v>2010706</v>
      </c>
      <c r="B78" s="56" t="s">
        <v>727</v>
      </c>
      <c r="C78" s="35">
        <v>0</v>
      </c>
    </row>
    <row r="79" spans="1:3" ht="17.100000000000001" customHeight="1">
      <c r="A79" s="56">
        <v>2010707</v>
      </c>
      <c r="B79" s="56" t="s">
        <v>728</v>
      </c>
      <c r="C79" s="35">
        <v>0</v>
      </c>
    </row>
    <row r="80" spans="1:3" ht="17.100000000000001" customHeight="1">
      <c r="A80" s="56">
        <v>2010708</v>
      </c>
      <c r="B80" s="56" t="s">
        <v>729</v>
      </c>
      <c r="C80" s="35">
        <v>0</v>
      </c>
    </row>
    <row r="81" spans="1:3" ht="17.100000000000001" customHeight="1">
      <c r="A81" s="56">
        <v>2010709</v>
      </c>
      <c r="B81" s="56" t="s">
        <v>721</v>
      </c>
      <c r="C81" s="35">
        <v>0</v>
      </c>
    </row>
    <row r="82" spans="1:3" ht="17.100000000000001" customHeight="1">
      <c r="A82" s="56">
        <v>2010750</v>
      </c>
      <c r="B82" s="56" t="s">
        <v>689</v>
      </c>
      <c r="C82" s="35">
        <v>0</v>
      </c>
    </row>
    <row r="83" spans="1:3" ht="17.100000000000001" customHeight="1">
      <c r="A83" s="56">
        <v>2010799</v>
      </c>
      <c r="B83" s="56" t="s">
        <v>730</v>
      </c>
      <c r="C83" s="35">
        <v>20</v>
      </c>
    </row>
    <row r="84" spans="1:3" ht="17.100000000000001" customHeight="1">
      <c r="A84" s="56">
        <v>20108</v>
      </c>
      <c r="B84" s="59" t="s">
        <v>731</v>
      </c>
      <c r="C84" s="34">
        <f>SUM(C85:C92)</f>
        <v>167</v>
      </c>
    </row>
    <row r="85" spans="1:3" ht="17.100000000000001" customHeight="1">
      <c r="A85" s="56">
        <v>2010801</v>
      </c>
      <c r="B85" s="56" t="s">
        <v>680</v>
      </c>
      <c r="C85" s="35">
        <v>150</v>
      </c>
    </row>
    <row r="86" spans="1:3" ht="17.100000000000001" customHeight="1">
      <c r="A86" s="56">
        <v>2010802</v>
      </c>
      <c r="B86" s="56" t="s">
        <v>681</v>
      </c>
      <c r="C86" s="35">
        <v>0</v>
      </c>
    </row>
    <row r="87" spans="1:3" ht="17.100000000000001" customHeight="1">
      <c r="A87" s="56">
        <v>2010803</v>
      </c>
      <c r="B87" s="56" t="s">
        <v>682</v>
      </c>
      <c r="C87" s="35">
        <v>0</v>
      </c>
    </row>
    <row r="88" spans="1:3" ht="17.100000000000001" customHeight="1">
      <c r="A88" s="56">
        <v>2010804</v>
      </c>
      <c r="B88" s="56" t="s">
        <v>732</v>
      </c>
      <c r="C88" s="35">
        <v>17</v>
      </c>
    </row>
    <row r="89" spans="1:3" ht="17.100000000000001" customHeight="1">
      <c r="A89" s="56">
        <v>2010805</v>
      </c>
      <c r="B89" s="56" t="s">
        <v>733</v>
      </c>
      <c r="C89" s="35">
        <v>0</v>
      </c>
    </row>
    <row r="90" spans="1:3" ht="17.100000000000001" customHeight="1">
      <c r="A90" s="56">
        <v>2010806</v>
      </c>
      <c r="B90" s="56" t="s">
        <v>721</v>
      </c>
      <c r="C90" s="35">
        <v>0</v>
      </c>
    </row>
    <row r="91" spans="1:3" ht="17.100000000000001" customHeight="1">
      <c r="A91" s="56">
        <v>2010850</v>
      </c>
      <c r="B91" s="56" t="s">
        <v>689</v>
      </c>
      <c r="C91" s="35">
        <v>0</v>
      </c>
    </row>
    <row r="92" spans="1:3" ht="17.100000000000001" customHeight="1">
      <c r="A92" s="56">
        <v>2010899</v>
      </c>
      <c r="B92" s="56" t="s">
        <v>734</v>
      </c>
      <c r="C92" s="35">
        <v>0</v>
      </c>
    </row>
    <row r="93" spans="1:3" ht="17.100000000000001" customHeight="1">
      <c r="A93" s="56">
        <v>20109</v>
      </c>
      <c r="B93" s="59" t="s">
        <v>735</v>
      </c>
      <c r="C93" s="34">
        <f>SUM(C94:C105)</f>
        <v>0</v>
      </c>
    </row>
    <row r="94" spans="1:3" ht="17.100000000000001" customHeight="1">
      <c r="A94" s="56">
        <v>2010901</v>
      </c>
      <c r="B94" s="56" t="s">
        <v>680</v>
      </c>
      <c r="C94" s="35">
        <v>0</v>
      </c>
    </row>
    <row r="95" spans="1:3" ht="17.100000000000001" customHeight="1">
      <c r="A95" s="56">
        <v>2010902</v>
      </c>
      <c r="B95" s="56" t="s">
        <v>681</v>
      </c>
      <c r="C95" s="35">
        <v>0</v>
      </c>
    </row>
    <row r="96" spans="1:3" ht="17.100000000000001" customHeight="1">
      <c r="A96" s="56">
        <v>2010903</v>
      </c>
      <c r="B96" s="56" t="s">
        <v>682</v>
      </c>
      <c r="C96" s="35">
        <v>0</v>
      </c>
    </row>
    <row r="97" spans="1:3" ht="17.100000000000001" customHeight="1">
      <c r="A97" s="56">
        <v>2010905</v>
      </c>
      <c r="B97" s="56" t="s">
        <v>736</v>
      </c>
      <c r="C97" s="35">
        <v>0</v>
      </c>
    </row>
    <row r="98" spans="1:3" ht="17.100000000000001" customHeight="1">
      <c r="A98" s="56">
        <v>2010907</v>
      </c>
      <c r="B98" s="56" t="s">
        <v>737</v>
      </c>
      <c r="C98" s="35">
        <v>0</v>
      </c>
    </row>
    <row r="99" spans="1:3" ht="17.100000000000001" customHeight="1">
      <c r="A99" s="56">
        <v>2010908</v>
      </c>
      <c r="B99" s="56" t="s">
        <v>721</v>
      </c>
      <c r="C99" s="35">
        <v>0</v>
      </c>
    </row>
    <row r="100" spans="1:3" ht="17.100000000000001" customHeight="1">
      <c r="A100" s="56">
        <v>2010909</v>
      </c>
      <c r="B100" s="56" t="s">
        <v>738</v>
      </c>
      <c r="C100" s="35">
        <v>0</v>
      </c>
    </row>
    <row r="101" spans="1:3" ht="17.100000000000001" customHeight="1">
      <c r="A101" s="56">
        <v>2010910</v>
      </c>
      <c r="B101" s="56" t="s">
        <v>739</v>
      </c>
      <c r="C101" s="35">
        <v>0</v>
      </c>
    </row>
    <row r="102" spans="1:3" ht="17.100000000000001" customHeight="1">
      <c r="A102" s="56">
        <v>2010911</v>
      </c>
      <c r="B102" s="56" t="s">
        <v>740</v>
      </c>
      <c r="C102" s="35">
        <v>0</v>
      </c>
    </row>
    <row r="103" spans="1:3" ht="17.100000000000001" customHeight="1">
      <c r="A103" s="56">
        <v>2010912</v>
      </c>
      <c r="B103" s="56" t="s">
        <v>741</v>
      </c>
      <c r="C103" s="35">
        <v>0</v>
      </c>
    </row>
    <row r="104" spans="1:3" ht="17.100000000000001" customHeight="1">
      <c r="A104" s="56">
        <v>2010950</v>
      </c>
      <c r="B104" s="56" t="s">
        <v>689</v>
      </c>
      <c r="C104" s="35">
        <v>0</v>
      </c>
    </row>
    <row r="105" spans="1:3" ht="17.100000000000001" customHeight="1">
      <c r="A105" s="56">
        <v>2010999</v>
      </c>
      <c r="B105" s="56" t="s">
        <v>742</v>
      </c>
      <c r="C105" s="35">
        <v>0</v>
      </c>
    </row>
    <row r="106" spans="1:3" ht="17.100000000000001" customHeight="1">
      <c r="A106" s="56">
        <v>20110</v>
      </c>
      <c r="B106" s="59" t="s">
        <v>743</v>
      </c>
      <c r="C106" s="34">
        <f>SUM(C107:C115)</f>
        <v>98</v>
      </c>
    </row>
    <row r="107" spans="1:3" ht="17.100000000000001" customHeight="1">
      <c r="A107" s="56">
        <v>2011001</v>
      </c>
      <c r="B107" s="56" t="s">
        <v>680</v>
      </c>
      <c r="C107" s="35">
        <v>67</v>
      </c>
    </row>
    <row r="108" spans="1:3" ht="17.100000000000001" customHeight="1">
      <c r="A108" s="56">
        <v>2011002</v>
      </c>
      <c r="B108" s="56" t="s">
        <v>681</v>
      </c>
      <c r="C108" s="35">
        <v>0</v>
      </c>
    </row>
    <row r="109" spans="1:3" ht="17.100000000000001" customHeight="1">
      <c r="A109" s="56">
        <v>2011003</v>
      </c>
      <c r="B109" s="56" t="s">
        <v>682</v>
      </c>
      <c r="C109" s="35">
        <v>0</v>
      </c>
    </row>
    <row r="110" spans="1:3" ht="17.100000000000001" customHeight="1">
      <c r="A110" s="56">
        <v>2011004</v>
      </c>
      <c r="B110" s="56" t="s">
        <v>744</v>
      </c>
      <c r="C110" s="35">
        <v>0</v>
      </c>
    </row>
    <row r="111" spans="1:3" ht="17.100000000000001" customHeight="1">
      <c r="A111" s="56">
        <v>2011005</v>
      </c>
      <c r="B111" s="56" t="s">
        <v>745</v>
      </c>
      <c r="C111" s="35">
        <v>0</v>
      </c>
    </row>
    <row r="112" spans="1:3" ht="17.100000000000001" customHeight="1">
      <c r="A112" s="56">
        <v>2011007</v>
      </c>
      <c r="B112" s="56" t="s">
        <v>746</v>
      </c>
      <c r="C112" s="35">
        <v>0</v>
      </c>
    </row>
    <row r="113" spans="1:3" ht="17.100000000000001" customHeight="1">
      <c r="A113" s="56">
        <v>2011008</v>
      </c>
      <c r="B113" s="56" t="s">
        <v>747</v>
      </c>
      <c r="C113" s="35">
        <v>0</v>
      </c>
    </row>
    <row r="114" spans="1:3" ht="17.100000000000001" customHeight="1">
      <c r="A114" s="56">
        <v>2011050</v>
      </c>
      <c r="B114" s="56" t="s">
        <v>689</v>
      </c>
      <c r="C114" s="35">
        <v>0</v>
      </c>
    </row>
    <row r="115" spans="1:3" ht="17.100000000000001" customHeight="1">
      <c r="A115" s="56">
        <v>2011099</v>
      </c>
      <c r="B115" s="56" t="s">
        <v>748</v>
      </c>
      <c r="C115" s="35">
        <v>31</v>
      </c>
    </row>
    <row r="116" spans="1:3" ht="17.100000000000001" customHeight="1">
      <c r="A116" s="56">
        <v>20111</v>
      </c>
      <c r="B116" s="59" t="s">
        <v>749</v>
      </c>
      <c r="C116" s="34">
        <f>SUM(C117:C124)</f>
        <v>790</v>
      </c>
    </row>
    <row r="117" spans="1:3" ht="17.100000000000001" customHeight="1">
      <c r="A117" s="56">
        <v>2011101</v>
      </c>
      <c r="B117" s="56" t="s">
        <v>680</v>
      </c>
      <c r="C117" s="35">
        <v>790</v>
      </c>
    </row>
    <row r="118" spans="1:3" ht="17.100000000000001" customHeight="1">
      <c r="A118" s="56">
        <v>2011102</v>
      </c>
      <c r="B118" s="56" t="s">
        <v>681</v>
      </c>
      <c r="C118" s="35">
        <v>0</v>
      </c>
    </row>
    <row r="119" spans="1:3" ht="17.100000000000001" customHeight="1">
      <c r="A119" s="56">
        <v>2011103</v>
      </c>
      <c r="B119" s="56" t="s">
        <v>682</v>
      </c>
      <c r="C119" s="35">
        <v>0</v>
      </c>
    </row>
    <row r="120" spans="1:3" ht="17.100000000000001" customHeight="1">
      <c r="A120" s="56">
        <v>2011104</v>
      </c>
      <c r="B120" s="56" t="s">
        <v>750</v>
      </c>
      <c r="C120" s="35">
        <v>0</v>
      </c>
    </row>
    <row r="121" spans="1:3" ht="17.100000000000001" customHeight="1">
      <c r="A121" s="56">
        <v>2011105</v>
      </c>
      <c r="B121" s="56" t="s">
        <v>751</v>
      </c>
      <c r="C121" s="35">
        <v>0</v>
      </c>
    </row>
    <row r="122" spans="1:3" ht="17.100000000000001" customHeight="1">
      <c r="A122" s="56">
        <v>2011106</v>
      </c>
      <c r="B122" s="56" t="s">
        <v>752</v>
      </c>
      <c r="C122" s="35">
        <v>0</v>
      </c>
    </row>
    <row r="123" spans="1:3" ht="17.100000000000001" customHeight="1">
      <c r="A123" s="56">
        <v>2011150</v>
      </c>
      <c r="B123" s="56" t="s">
        <v>689</v>
      </c>
      <c r="C123" s="35">
        <v>0</v>
      </c>
    </row>
    <row r="124" spans="1:3" ht="17.100000000000001" customHeight="1">
      <c r="A124" s="56">
        <v>2011199</v>
      </c>
      <c r="B124" s="56" t="s">
        <v>753</v>
      </c>
      <c r="C124" s="35">
        <v>0</v>
      </c>
    </row>
    <row r="125" spans="1:3" ht="17.100000000000001" customHeight="1">
      <c r="A125" s="56">
        <v>20113</v>
      </c>
      <c r="B125" s="59" t="s">
        <v>754</v>
      </c>
      <c r="C125" s="34">
        <f>SUM(C126:C135)</f>
        <v>1211</v>
      </c>
    </row>
    <row r="126" spans="1:3" ht="17.100000000000001" customHeight="1">
      <c r="A126" s="56">
        <v>2011301</v>
      </c>
      <c r="B126" s="56" t="s">
        <v>680</v>
      </c>
      <c r="C126" s="35">
        <v>1045</v>
      </c>
    </row>
    <row r="127" spans="1:3" ht="17.100000000000001" customHeight="1">
      <c r="A127" s="56">
        <v>2011302</v>
      </c>
      <c r="B127" s="56" t="s">
        <v>681</v>
      </c>
      <c r="C127" s="35">
        <v>0</v>
      </c>
    </row>
    <row r="128" spans="1:3" ht="17.100000000000001" customHeight="1">
      <c r="A128" s="56">
        <v>2011303</v>
      </c>
      <c r="B128" s="56" t="s">
        <v>682</v>
      </c>
      <c r="C128" s="35">
        <v>0</v>
      </c>
    </row>
    <row r="129" spans="1:3" ht="17.100000000000001" customHeight="1">
      <c r="A129" s="56">
        <v>2011304</v>
      </c>
      <c r="B129" s="56" t="s">
        <v>755</v>
      </c>
      <c r="C129" s="35">
        <v>0</v>
      </c>
    </row>
    <row r="130" spans="1:3" ht="17.100000000000001" customHeight="1">
      <c r="A130" s="56">
        <v>2011305</v>
      </c>
      <c r="B130" s="56" t="s">
        <v>756</v>
      </c>
      <c r="C130" s="35">
        <v>0</v>
      </c>
    </row>
    <row r="131" spans="1:3" ht="17.100000000000001" customHeight="1">
      <c r="A131" s="56">
        <v>2011306</v>
      </c>
      <c r="B131" s="56" t="s">
        <v>757</v>
      </c>
      <c r="C131" s="35">
        <v>0</v>
      </c>
    </row>
    <row r="132" spans="1:3" ht="17.100000000000001" customHeight="1">
      <c r="A132" s="56">
        <v>2011307</v>
      </c>
      <c r="B132" s="56" t="s">
        <v>758</v>
      </c>
      <c r="C132" s="35">
        <v>0</v>
      </c>
    </row>
    <row r="133" spans="1:3" ht="17.100000000000001" customHeight="1">
      <c r="A133" s="56">
        <v>2011308</v>
      </c>
      <c r="B133" s="56" t="s">
        <v>759</v>
      </c>
      <c r="C133" s="35">
        <v>131</v>
      </c>
    </row>
    <row r="134" spans="1:3" ht="17.100000000000001" customHeight="1">
      <c r="A134" s="56">
        <v>2011350</v>
      </c>
      <c r="B134" s="56" t="s">
        <v>689</v>
      </c>
      <c r="C134" s="35">
        <v>0</v>
      </c>
    </row>
    <row r="135" spans="1:3" ht="17.100000000000001" customHeight="1">
      <c r="A135" s="56">
        <v>2011399</v>
      </c>
      <c r="B135" s="56" t="s">
        <v>760</v>
      </c>
      <c r="C135" s="35">
        <v>35</v>
      </c>
    </row>
    <row r="136" spans="1:3" ht="17.100000000000001" customHeight="1">
      <c r="A136" s="56">
        <v>20114</v>
      </c>
      <c r="B136" s="59" t="s">
        <v>761</v>
      </c>
      <c r="C136" s="34">
        <f>SUM(C137:C149)</f>
        <v>0</v>
      </c>
    </row>
    <row r="137" spans="1:3" ht="17.100000000000001" customHeight="1">
      <c r="A137" s="56">
        <v>2011401</v>
      </c>
      <c r="B137" s="56" t="s">
        <v>680</v>
      </c>
      <c r="C137" s="35">
        <v>0</v>
      </c>
    </row>
    <row r="138" spans="1:3" ht="17.100000000000001" customHeight="1">
      <c r="A138" s="56">
        <v>2011402</v>
      </c>
      <c r="B138" s="56" t="s">
        <v>681</v>
      </c>
      <c r="C138" s="35">
        <v>0</v>
      </c>
    </row>
    <row r="139" spans="1:3" ht="17.100000000000001" customHeight="1">
      <c r="A139" s="56">
        <v>2011403</v>
      </c>
      <c r="B139" s="56" t="s">
        <v>682</v>
      </c>
      <c r="C139" s="35">
        <v>0</v>
      </c>
    </row>
    <row r="140" spans="1:3" ht="17.100000000000001" customHeight="1">
      <c r="A140" s="56">
        <v>2011404</v>
      </c>
      <c r="B140" s="56" t="s">
        <v>762</v>
      </c>
      <c r="C140" s="35">
        <v>0</v>
      </c>
    </row>
    <row r="141" spans="1:3" ht="17.100000000000001" customHeight="1">
      <c r="A141" s="56">
        <v>2011405</v>
      </c>
      <c r="B141" s="56" t="s">
        <v>763</v>
      </c>
      <c r="C141" s="35">
        <v>0</v>
      </c>
    </row>
    <row r="142" spans="1:3" ht="17.100000000000001" customHeight="1">
      <c r="A142" s="56">
        <v>2011406</v>
      </c>
      <c r="B142" s="56" t="s">
        <v>764</v>
      </c>
      <c r="C142" s="35">
        <v>0</v>
      </c>
    </row>
    <row r="143" spans="1:3" ht="17.100000000000001" customHeight="1">
      <c r="A143" s="56">
        <v>2011407</v>
      </c>
      <c r="B143" s="56" t="s">
        <v>765</v>
      </c>
      <c r="C143" s="35">
        <v>0</v>
      </c>
    </row>
    <row r="144" spans="1:3" ht="17.100000000000001" customHeight="1">
      <c r="A144" s="56">
        <v>2011408</v>
      </c>
      <c r="B144" s="56" t="s">
        <v>766</v>
      </c>
      <c r="C144" s="35">
        <v>0</v>
      </c>
    </row>
    <row r="145" spans="1:3" ht="17.100000000000001" customHeight="1">
      <c r="A145" s="56">
        <v>2011409</v>
      </c>
      <c r="B145" s="56" t="s">
        <v>767</v>
      </c>
      <c r="C145" s="35">
        <v>0</v>
      </c>
    </row>
    <row r="146" spans="1:3" ht="17.100000000000001" customHeight="1">
      <c r="A146" s="56">
        <v>2011410</v>
      </c>
      <c r="B146" s="56" t="s">
        <v>768</v>
      </c>
      <c r="C146" s="35">
        <v>0</v>
      </c>
    </row>
    <row r="147" spans="1:3" ht="17.100000000000001" customHeight="1">
      <c r="A147" s="56">
        <v>2011411</v>
      </c>
      <c r="B147" s="56" t="s">
        <v>769</v>
      </c>
      <c r="C147" s="35">
        <v>0</v>
      </c>
    </row>
    <row r="148" spans="1:3" ht="17.100000000000001" customHeight="1">
      <c r="A148" s="56">
        <v>2011450</v>
      </c>
      <c r="B148" s="56" t="s">
        <v>689</v>
      </c>
      <c r="C148" s="35">
        <v>0</v>
      </c>
    </row>
    <row r="149" spans="1:3" ht="17.100000000000001" customHeight="1">
      <c r="A149" s="56">
        <v>2011499</v>
      </c>
      <c r="B149" s="56" t="s">
        <v>770</v>
      </c>
      <c r="C149" s="35">
        <v>0</v>
      </c>
    </row>
    <row r="150" spans="1:3" ht="17.100000000000001" customHeight="1">
      <c r="A150" s="56">
        <v>20123</v>
      </c>
      <c r="B150" s="59" t="s">
        <v>771</v>
      </c>
      <c r="C150" s="34">
        <f>SUM(C151:C156)</f>
        <v>0</v>
      </c>
    </row>
    <row r="151" spans="1:3" ht="17.100000000000001" customHeight="1">
      <c r="A151" s="56">
        <v>2012301</v>
      </c>
      <c r="B151" s="56" t="s">
        <v>680</v>
      </c>
      <c r="C151" s="35">
        <v>0</v>
      </c>
    </row>
    <row r="152" spans="1:3" ht="17.100000000000001" customHeight="1">
      <c r="A152" s="56">
        <v>2012302</v>
      </c>
      <c r="B152" s="56" t="s">
        <v>681</v>
      </c>
      <c r="C152" s="35">
        <v>0</v>
      </c>
    </row>
    <row r="153" spans="1:3" ht="17.100000000000001" customHeight="1">
      <c r="A153" s="56">
        <v>2012303</v>
      </c>
      <c r="B153" s="56" t="s">
        <v>682</v>
      </c>
      <c r="C153" s="35">
        <v>0</v>
      </c>
    </row>
    <row r="154" spans="1:3" ht="17.100000000000001" customHeight="1">
      <c r="A154" s="56">
        <v>2012304</v>
      </c>
      <c r="B154" s="56" t="s">
        <v>772</v>
      </c>
      <c r="C154" s="35">
        <v>0</v>
      </c>
    </row>
    <row r="155" spans="1:3" ht="17.100000000000001" customHeight="1">
      <c r="A155" s="56">
        <v>2012350</v>
      </c>
      <c r="B155" s="56" t="s">
        <v>689</v>
      </c>
      <c r="C155" s="35">
        <v>0</v>
      </c>
    </row>
    <row r="156" spans="1:3" ht="17.100000000000001" customHeight="1">
      <c r="A156" s="56">
        <v>2012399</v>
      </c>
      <c r="B156" s="56" t="s">
        <v>773</v>
      </c>
      <c r="C156" s="35">
        <v>0</v>
      </c>
    </row>
    <row r="157" spans="1:3" ht="17.100000000000001" customHeight="1">
      <c r="A157" s="56">
        <v>20125</v>
      </c>
      <c r="B157" s="59" t="s">
        <v>774</v>
      </c>
      <c r="C157" s="34">
        <f>SUM(C158:C164)</f>
        <v>0</v>
      </c>
    </row>
    <row r="158" spans="1:3" ht="17.100000000000001" customHeight="1">
      <c r="A158" s="56">
        <v>2012501</v>
      </c>
      <c r="B158" s="56" t="s">
        <v>680</v>
      </c>
      <c r="C158" s="35">
        <v>0</v>
      </c>
    </row>
    <row r="159" spans="1:3" ht="17.100000000000001" customHeight="1">
      <c r="A159" s="56">
        <v>2012502</v>
      </c>
      <c r="B159" s="56" t="s">
        <v>681</v>
      </c>
      <c r="C159" s="35">
        <v>0</v>
      </c>
    </row>
    <row r="160" spans="1:3" ht="17.100000000000001" customHeight="1">
      <c r="A160" s="56">
        <v>2012503</v>
      </c>
      <c r="B160" s="56" t="s">
        <v>682</v>
      </c>
      <c r="C160" s="35">
        <v>0</v>
      </c>
    </row>
    <row r="161" spans="1:3" ht="17.100000000000001" customHeight="1">
      <c r="A161" s="56">
        <v>2012504</v>
      </c>
      <c r="B161" s="56" t="s">
        <v>775</v>
      </c>
      <c r="C161" s="35">
        <v>0</v>
      </c>
    </row>
    <row r="162" spans="1:3" ht="17.100000000000001" customHeight="1">
      <c r="A162" s="56">
        <v>2012505</v>
      </c>
      <c r="B162" s="56" t="s">
        <v>776</v>
      </c>
      <c r="C162" s="35">
        <v>0</v>
      </c>
    </row>
    <row r="163" spans="1:3" ht="17.100000000000001" customHeight="1">
      <c r="A163" s="56">
        <v>2012550</v>
      </c>
      <c r="B163" s="56" t="s">
        <v>689</v>
      </c>
      <c r="C163" s="35">
        <v>0</v>
      </c>
    </row>
    <row r="164" spans="1:3" ht="17.100000000000001" customHeight="1">
      <c r="A164" s="56">
        <v>2012599</v>
      </c>
      <c r="B164" s="56" t="s">
        <v>777</v>
      </c>
      <c r="C164" s="35">
        <v>0</v>
      </c>
    </row>
    <row r="165" spans="1:3" ht="17.100000000000001" customHeight="1">
      <c r="A165" s="56">
        <v>20126</v>
      </c>
      <c r="B165" s="59" t="s">
        <v>778</v>
      </c>
      <c r="C165" s="34">
        <f>SUM(C166:C170)</f>
        <v>0</v>
      </c>
    </row>
    <row r="166" spans="1:3" ht="17.100000000000001" customHeight="1">
      <c r="A166" s="56">
        <v>2012601</v>
      </c>
      <c r="B166" s="56" t="s">
        <v>680</v>
      </c>
      <c r="C166" s="35">
        <v>0</v>
      </c>
    </row>
    <row r="167" spans="1:3" ht="17.100000000000001" customHeight="1">
      <c r="A167" s="56">
        <v>2012602</v>
      </c>
      <c r="B167" s="56" t="s">
        <v>681</v>
      </c>
      <c r="C167" s="35">
        <v>0</v>
      </c>
    </row>
    <row r="168" spans="1:3" ht="17.100000000000001" customHeight="1">
      <c r="A168" s="56">
        <v>2012603</v>
      </c>
      <c r="B168" s="56" t="s">
        <v>682</v>
      </c>
      <c r="C168" s="35">
        <v>0</v>
      </c>
    </row>
    <row r="169" spans="1:3" ht="17.100000000000001" customHeight="1">
      <c r="A169" s="56">
        <v>2012604</v>
      </c>
      <c r="B169" s="56" t="s">
        <v>779</v>
      </c>
      <c r="C169" s="35">
        <v>0</v>
      </c>
    </row>
    <row r="170" spans="1:3" ht="17.100000000000001" customHeight="1">
      <c r="A170" s="56">
        <v>2012699</v>
      </c>
      <c r="B170" s="56" t="s">
        <v>780</v>
      </c>
      <c r="C170" s="35">
        <v>0</v>
      </c>
    </row>
    <row r="171" spans="1:3" ht="17.100000000000001" customHeight="1">
      <c r="A171" s="56">
        <v>20128</v>
      </c>
      <c r="B171" s="59" t="s">
        <v>781</v>
      </c>
      <c r="C171" s="34">
        <f>SUM(C172:C177)</f>
        <v>0</v>
      </c>
    </row>
    <row r="172" spans="1:3" ht="17.100000000000001" customHeight="1">
      <c r="A172" s="56">
        <v>2012801</v>
      </c>
      <c r="B172" s="56" t="s">
        <v>680</v>
      </c>
      <c r="C172" s="35">
        <v>0</v>
      </c>
    </row>
    <row r="173" spans="1:3" ht="17.100000000000001" customHeight="1">
      <c r="A173" s="56">
        <v>2012802</v>
      </c>
      <c r="B173" s="56" t="s">
        <v>681</v>
      </c>
      <c r="C173" s="35">
        <v>0</v>
      </c>
    </row>
    <row r="174" spans="1:3" ht="17.100000000000001" customHeight="1">
      <c r="A174" s="56">
        <v>2012803</v>
      </c>
      <c r="B174" s="56" t="s">
        <v>682</v>
      </c>
      <c r="C174" s="35">
        <v>0</v>
      </c>
    </row>
    <row r="175" spans="1:3" ht="17.100000000000001" customHeight="1">
      <c r="A175" s="56">
        <v>2012804</v>
      </c>
      <c r="B175" s="56" t="s">
        <v>694</v>
      </c>
      <c r="C175" s="35">
        <v>0</v>
      </c>
    </row>
    <row r="176" spans="1:3" ht="17.100000000000001" customHeight="1">
      <c r="A176" s="56">
        <v>2012850</v>
      </c>
      <c r="B176" s="56" t="s">
        <v>689</v>
      </c>
      <c r="C176" s="35">
        <v>0</v>
      </c>
    </row>
    <row r="177" spans="1:3" ht="17.100000000000001" customHeight="1">
      <c r="A177" s="56">
        <v>2012899</v>
      </c>
      <c r="B177" s="56" t="s">
        <v>782</v>
      </c>
      <c r="C177" s="35">
        <v>0</v>
      </c>
    </row>
    <row r="178" spans="1:3" ht="17.100000000000001" customHeight="1">
      <c r="A178" s="56">
        <v>20129</v>
      </c>
      <c r="B178" s="59" t="s">
        <v>783</v>
      </c>
      <c r="C178" s="34">
        <f>SUM(C179:C184)</f>
        <v>141</v>
      </c>
    </row>
    <row r="179" spans="1:3" ht="17.100000000000001" customHeight="1">
      <c r="A179" s="56">
        <v>2012901</v>
      </c>
      <c r="B179" s="56" t="s">
        <v>680</v>
      </c>
      <c r="C179" s="35">
        <v>141</v>
      </c>
    </row>
    <row r="180" spans="1:3" ht="17.100000000000001" customHeight="1">
      <c r="A180" s="56">
        <v>2012902</v>
      </c>
      <c r="B180" s="56" t="s">
        <v>681</v>
      </c>
      <c r="C180" s="35">
        <v>0</v>
      </c>
    </row>
    <row r="181" spans="1:3" ht="17.100000000000001" customHeight="1">
      <c r="A181" s="56">
        <v>2012903</v>
      </c>
      <c r="B181" s="56" t="s">
        <v>682</v>
      </c>
      <c r="C181" s="35">
        <v>0</v>
      </c>
    </row>
    <row r="182" spans="1:3" ht="17.100000000000001" customHeight="1">
      <c r="A182" s="56">
        <v>2012906</v>
      </c>
      <c r="B182" s="56" t="s">
        <v>784</v>
      </c>
      <c r="C182" s="35">
        <v>0</v>
      </c>
    </row>
    <row r="183" spans="1:3" ht="17.100000000000001" customHeight="1">
      <c r="A183" s="56">
        <v>2012950</v>
      </c>
      <c r="B183" s="56" t="s">
        <v>689</v>
      </c>
      <c r="C183" s="35">
        <v>0</v>
      </c>
    </row>
    <row r="184" spans="1:3" ht="17.100000000000001" customHeight="1">
      <c r="A184" s="56">
        <v>2012999</v>
      </c>
      <c r="B184" s="56" t="s">
        <v>785</v>
      </c>
      <c r="C184" s="35">
        <v>0</v>
      </c>
    </row>
    <row r="185" spans="1:3" ht="17.100000000000001" customHeight="1">
      <c r="A185" s="56">
        <v>20131</v>
      </c>
      <c r="B185" s="59" t="s">
        <v>786</v>
      </c>
      <c r="C185" s="34">
        <f>SUM(C186:C191)</f>
        <v>1998</v>
      </c>
    </row>
    <row r="186" spans="1:3" ht="17.100000000000001" customHeight="1">
      <c r="A186" s="56">
        <v>2013101</v>
      </c>
      <c r="B186" s="56" t="s">
        <v>680</v>
      </c>
      <c r="C186" s="35">
        <v>1998</v>
      </c>
    </row>
    <row r="187" spans="1:3" ht="17.100000000000001" customHeight="1">
      <c r="A187" s="56">
        <v>2013102</v>
      </c>
      <c r="B187" s="56" t="s">
        <v>681</v>
      </c>
      <c r="C187" s="35">
        <v>0</v>
      </c>
    </row>
    <row r="188" spans="1:3" ht="17.100000000000001" customHeight="1">
      <c r="A188" s="56">
        <v>2013103</v>
      </c>
      <c r="B188" s="56" t="s">
        <v>682</v>
      </c>
      <c r="C188" s="35">
        <v>0</v>
      </c>
    </row>
    <row r="189" spans="1:3" ht="17.100000000000001" customHeight="1">
      <c r="A189" s="56">
        <v>2013105</v>
      </c>
      <c r="B189" s="56" t="s">
        <v>787</v>
      </c>
      <c r="C189" s="35">
        <v>0</v>
      </c>
    </row>
    <row r="190" spans="1:3" ht="17.100000000000001" customHeight="1">
      <c r="A190" s="56">
        <v>2013150</v>
      </c>
      <c r="B190" s="56" t="s">
        <v>689</v>
      </c>
      <c r="C190" s="35">
        <v>0</v>
      </c>
    </row>
    <row r="191" spans="1:3" ht="17.100000000000001" customHeight="1">
      <c r="A191" s="56">
        <v>2013199</v>
      </c>
      <c r="B191" s="56" t="s">
        <v>788</v>
      </c>
      <c r="C191" s="35">
        <v>0</v>
      </c>
    </row>
    <row r="192" spans="1:3" ht="17.100000000000001" customHeight="1">
      <c r="A192" s="56">
        <v>20132</v>
      </c>
      <c r="B192" s="59" t="s">
        <v>789</v>
      </c>
      <c r="C192" s="34">
        <f>SUM(C193:C198)</f>
        <v>525</v>
      </c>
    </row>
    <row r="193" spans="1:3" ht="17.100000000000001" customHeight="1">
      <c r="A193" s="56">
        <v>2013201</v>
      </c>
      <c r="B193" s="56" t="s">
        <v>680</v>
      </c>
      <c r="C193" s="35">
        <v>513</v>
      </c>
    </row>
    <row r="194" spans="1:3" ht="17.100000000000001" customHeight="1">
      <c r="A194" s="56">
        <v>2013202</v>
      </c>
      <c r="B194" s="56" t="s">
        <v>681</v>
      </c>
      <c r="C194" s="35">
        <v>0</v>
      </c>
    </row>
    <row r="195" spans="1:3" ht="17.100000000000001" customHeight="1">
      <c r="A195" s="56">
        <v>2013203</v>
      </c>
      <c r="B195" s="56" t="s">
        <v>682</v>
      </c>
      <c r="C195" s="35">
        <v>0</v>
      </c>
    </row>
    <row r="196" spans="1:3" ht="17.100000000000001" customHeight="1">
      <c r="A196" s="56">
        <v>2013204</v>
      </c>
      <c r="B196" s="56" t="s">
        <v>790</v>
      </c>
      <c r="C196" s="35">
        <v>0</v>
      </c>
    </row>
    <row r="197" spans="1:3" ht="17.100000000000001" customHeight="1">
      <c r="A197" s="56">
        <v>2013250</v>
      </c>
      <c r="B197" s="56" t="s">
        <v>689</v>
      </c>
      <c r="C197" s="35">
        <v>0</v>
      </c>
    </row>
    <row r="198" spans="1:3" ht="17.100000000000001" customHeight="1">
      <c r="A198" s="56">
        <v>2013299</v>
      </c>
      <c r="B198" s="56" t="s">
        <v>791</v>
      </c>
      <c r="C198" s="35">
        <v>12</v>
      </c>
    </row>
    <row r="199" spans="1:3" ht="17.100000000000001" customHeight="1">
      <c r="A199" s="56">
        <v>20133</v>
      </c>
      <c r="B199" s="59" t="s">
        <v>792</v>
      </c>
      <c r="C199" s="34">
        <f>SUM(C200:C204)</f>
        <v>200</v>
      </c>
    </row>
    <row r="200" spans="1:3" ht="17.100000000000001" customHeight="1">
      <c r="A200" s="56">
        <v>2013301</v>
      </c>
      <c r="B200" s="56" t="s">
        <v>680</v>
      </c>
      <c r="C200" s="35">
        <v>186</v>
      </c>
    </row>
    <row r="201" spans="1:3" ht="17.100000000000001" customHeight="1">
      <c r="A201" s="56">
        <v>2013302</v>
      </c>
      <c r="B201" s="56" t="s">
        <v>681</v>
      </c>
      <c r="C201" s="35">
        <v>0</v>
      </c>
    </row>
    <row r="202" spans="1:3" ht="17.100000000000001" customHeight="1">
      <c r="A202" s="56">
        <v>2013303</v>
      </c>
      <c r="B202" s="56" t="s">
        <v>682</v>
      </c>
      <c r="C202" s="35">
        <v>0</v>
      </c>
    </row>
    <row r="203" spans="1:3" ht="17.100000000000001" customHeight="1">
      <c r="A203" s="56">
        <v>2013350</v>
      </c>
      <c r="B203" s="56" t="s">
        <v>689</v>
      </c>
      <c r="C203" s="35">
        <v>0</v>
      </c>
    </row>
    <row r="204" spans="1:3" ht="17.100000000000001" customHeight="1">
      <c r="A204" s="56">
        <v>2013399</v>
      </c>
      <c r="B204" s="56" t="s">
        <v>793</v>
      </c>
      <c r="C204" s="35">
        <v>14</v>
      </c>
    </row>
    <row r="205" spans="1:3" ht="17.100000000000001" customHeight="1">
      <c r="A205" s="56">
        <v>20134</v>
      </c>
      <c r="B205" s="59" t="s">
        <v>794</v>
      </c>
      <c r="C205" s="34">
        <f>SUM(C206:C212)</f>
        <v>247</v>
      </c>
    </row>
    <row r="206" spans="1:3" ht="17.100000000000001" customHeight="1">
      <c r="A206" s="56">
        <v>2013401</v>
      </c>
      <c r="B206" s="56" t="s">
        <v>680</v>
      </c>
      <c r="C206" s="35">
        <v>240</v>
      </c>
    </row>
    <row r="207" spans="1:3" ht="17.100000000000001" customHeight="1">
      <c r="A207" s="56">
        <v>2013402</v>
      </c>
      <c r="B207" s="56" t="s">
        <v>681</v>
      </c>
      <c r="C207" s="35">
        <v>0</v>
      </c>
    </row>
    <row r="208" spans="1:3" ht="17.100000000000001" customHeight="1">
      <c r="A208" s="56">
        <v>2013403</v>
      </c>
      <c r="B208" s="56" t="s">
        <v>682</v>
      </c>
      <c r="C208" s="35">
        <v>0</v>
      </c>
    </row>
    <row r="209" spans="1:3" ht="17.100000000000001" customHeight="1">
      <c r="A209" s="56">
        <v>2013404</v>
      </c>
      <c r="B209" s="56" t="s">
        <v>795</v>
      </c>
      <c r="C209" s="35">
        <v>6</v>
      </c>
    </row>
    <row r="210" spans="1:3" ht="17.100000000000001" customHeight="1">
      <c r="A210" s="56">
        <v>2013405</v>
      </c>
      <c r="B210" s="56" t="s">
        <v>796</v>
      </c>
      <c r="C210" s="35">
        <v>1</v>
      </c>
    </row>
    <row r="211" spans="1:3" ht="17.100000000000001" customHeight="1">
      <c r="A211" s="56">
        <v>2013450</v>
      </c>
      <c r="B211" s="56" t="s">
        <v>689</v>
      </c>
      <c r="C211" s="35">
        <v>0</v>
      </c>
    </row>
    <row r="212" spans="1:3" ht="17.100000000000001" customHeight="1">
      <c r="A212" s="56">
        <v>2013499</v>
      </c>
      <c r="B212" s="56" t="s">
        <v>797</v>
      </c>
      <c r="C212" s="35">
        <v>0</v>
      </c>
    </row>
    <row r="213" spans="1:3" ht="17.100000000000001" customHeight="1">
      <c r="A213" s="56">
        <v>20135</v>
      </c>
      <c r="B213" s="59" t="s">
        <v>798</v>
      </c>
      <c r="C213" s="34">
        <f>SUM(C214:C218)</f>
        <v>0</v>
      </c>
    </row>
    <row r="214" spans="1:3" ht="17.100000000000001" customHeight="1">
      <c r="A214" s="56">
        <v>2013501</v>
      </c>
      <c r="B214" s="56" t="s">
        <v>680</v>
      </c>
      <c r="C214" s="35">
        <v>0</v>
      </c>
    </row>
    <row r="215" spans="1:3" ht="17.100000000000001" customHeight="1">
      <c r="A215" s="56">
        <v>2013502</v>
      </c>
      <c r="B215" s="56" t="s">
        <v>681</v>
      </c>
      <c r="C215" s="35">
        <v>0</v>
      </c>
    </row>
    <row r="216" spans="1:3" ht="17.100000000000001" customHeight="1">
      <c r="A216" s="56">
        <v>2013503</v>
      </c>
      <c r="B216" s="56" t="s">
        <v>682</v>
      </c>
      <c r="C216" s="35">
        <v>0</v>
      </c>
    </row>
    <row r="217" spans="1:3" ht="17.100000000000001" customHeight="1">
      <c r="A217" s="56">
        <v>2013550</v>
      </c>
      <c r="B217" s="56" t="s">
        <v>689</v>
      </c>
      <c r="C217" s="35">
        <v>0</v>
      </c>
    </row>
    <row r="218" spans="1:3" ht="17.100000000000001" customHeight="1">
      <c r="A218" s="56">
        <v>2013599</v>
      </c>
      <c r="B218" s="56" t="s">
        <v>799</v>
      </c>
      <c r="C218" s="35">
        <v>0</v>
      </c>
    </row>
    <row r="219" spans="1:3" ht="17.100000000000001" customHeight="1">
      <c r="A219" s="56">
        <v>20136</v>
      </c>
      <c r="B219" s="59" t="s">
        <v>800</v>
      </c>
      <c r="C219" s="34">
        <f>SUM(C220:C224)</f>
        <v>3</v>
      </c>
    </row>
    <row r="220" spans="1:3" ht="17.100000000000001" customHeight="1">
      <c r="A220" s="56">
        <v>2013601</v>
      </c>
      <c r="B220" s="56" t="s">
        <v>680</v>
      </c>
      <c r="C220" s="35">
        <v>3</v>
      </c>
    </row>
    <row r="221" spans="1:3" ht="17.100000000000001" customHeight="1">
      <c r="A221" s="56">
        <v>2013602</v>
      </c>
      <c r="B221" s="56" t="s">
        <v>681</v>
      </c>
      <c r="C221" s="35">
        <v>0</v>
      </c>
    </row>
    <row r="222" spans="1:3" ht="17.100000000000001" customHeight="1">
      <c r="A222" s="56">
        <v>2013603</v>
      </c>
      <c r="B222" s="56" t="s">
        <v>682</v>
      </c>
      <c r="C222" s="35">
        <v>0</v>
      </c>
    </row>
    <row r="223" spans="1:3" ht="17.100000000000001" customHeight="1">
      <c r="A223" s="56">
        <v>2013650</v>
      </c>
      <c r="B223" s="56" t="s">
        <v>689</v>
      </c>
      <c r="C223" s="35">
        <v>0</v>
      </c>
    </row>
    <row r="224" spans="1:3" ht="17.100000000000001" customHeight="1">
      <c r="A224" s="56">
        <v>2013699</v>
      </c>
      <c r="B224" s="56" t="s">
        <v>801</v>
      </c>
      <c r="C224" s="35">
        <v>0</v>
      </c>
    </row>
    <row r="225" spans="1:3" ht="17.100000000000001" customHeight="1">
      <c r="A225" s="56">
        <v>20137</v>
      </c>
      <c r="B225" s="59" t="s">
        <v>802</v>
      </c>
      <c r="C225" s="34">
        <f>SUM(C226:C230)</f>
        <v>0</v>
      </c>
    </row>
    <row r="226" spans="1:3" ht="17.100000000000001" customHeight="1">
      <c r="A226" s="56">
        <v>2013701</v>
      </c>
      <c r="B226" s="56" t="s">
        <v>680</v>
      </c>
      <c r="C226" s="35">
        <v>0</v>
      </c>
    </row>
    <row r="227" spans="1:3" ht="17.100000000000001" customHeight="1">
      <c r="A227" s="56">
        <v>2013702</v>
      </c>
      <c r="B227" s="56" t="s">
        <v>681</v>
      </c>
      <c r="C227" s="35">
        <v>0</v>
      </c>
    </row>
    <row r="228" spans="1:3" ht="17.100000000000001" customHeight="1">
      <c r="A228" s="56">
        <v>2013703</v>
      </c>
      <c r="B228" s="56" t="s">
        <v>682</v>
      </c>
      <c r="C228" s="35">
        <v>0</v>
      </c>
    </row>
    <row r="229" spans="1:3" ht="17.100000000000001" customHeight="1">
      <c r="A229" s="56">
        <v>2013750</v>
      </c>
      <c r="B229" s="56" t="s">
        <v>689</v>
      </c>
      <c r="C229" s="35">
        <v>0</v>
      </c>
    </row>
    <row r="230" spans="1:3" ht="17.100000000000001" customHeight="1">
      <c r="A230" s="56">
        <v>2013799</v>
      </c>
      <c r="B230" s="56" t="s">
        <v>803</v>
      </c>
      <c r="C230" s="35">
        <v>0</v>
      </c>
    </row>
    <row r="231" spans="1:3" ht="17.100000000000001" customHeight="1">
      <c r="A231" s="56">
        <v>20138</v>
      </c>
      <c r="B231" s="59" t="s">
        <v>804</v>
      </c>
      <c r="C231" s="34">
        <f>SUM(C232:C247)</f>
        <v>665</v>
      </c>
    </row>
    <row r="232" spans="1:3" ht="17.100000000000001" customHeight="1">
      <c r="A232" s="56">
        <v>2013801</v>
      </c>
      <c r="B232" s="56" t="s">
        <v>680</v>
      </c>
      <c r="C232" s="35">
        <v>665</v>
      </c>
    </row>
    <row r="233" spans="1:3" ht="17.100000000000001" customHeight="1">
      <c r="A233" s="56">
        <v>2013802</v>
      </c>
      <c r="B233" s="56" t="s">
        <v>681</v>
      </c>
      <c r="C233" s="35">
        <v>0</v>
      </c>
    </row>
    <row r="234" spans="1:3" ht="17.100000000000001" customHeight="1">
      <c r="A234" s="56">
        <v>2013803</v>
      </c>
      <c r="B234" s="56" t="s">
        <v>682</v>
      </c>
      <c r="C234" s="35">
        <v>0</v>
      </c>
    </row>
    <row r="235" spans="1:3" ht="17.100000000000001" customHeight="1">
      <c r="A235" s="56">
        <v>2013804</v>
      </c>
      <c r="B235" s="56" t="s">
        <v>805</v>
      </c>
      <c r="C235" s="35">
        <v>0</v>
      </c>
    </row>
    <row r="236" spans="1:3" ht="17.100000000000001" customHeight="1">
      <c r="A236" s="56">
        <v>2013805</v>
      </c>
      <c r="B236" s="56" t="s">
        <v>806</v>
      </c>
      <c r="C236" s="35">
        <v>0</v>
      </c>
    </row>
    <row r="237" spans="1:3" ht="17.100000000000001" customHeight="1">
      <c r="A237" s="56">
        <v>2013806</v>
      </c>
      <c r="B237" s="56" t="s">
        <v>807</v>
      </c>
      <c r="C237" s="35">
        <v>0</v>
      </c>
    </row>
    <row r="238" spans="1:3" ht="17.100000000000001" customHeight="1">
      <c r="A238" s="56">
        <v>2013807</v>
      </c>
      <c r="B238" s="56" t="s">
        <v>808</v>
      </c>
      <c r="C238" s="35">
        <v>0</v>
      </c>
    </row>
    <row r="239" spans="1:3" ht="17.100000000000001" customHeight="1">
      <c r="A239" s="56">
        <v>2013808</v>
      </c>
      <c r="B239" s="56" t="s">
        <v>721</v>
      </c>
      <c r="C239" s="35">
        <v>0</v>
      </c>
    </row>
    <row r="240" spans="1:3" ht="17.100000000000001" customHeight="1">
      <c r="A240" s="56">
        <v>2013809</v>
      </c>
      <c r="B240" s="56" t="s">
        <v>809</v>
      </c>
      <c r="C240" s="35">
        <v>0</v>
      </c>
    </row>
    <row r="241" spans="1:3" ht="17.100000000000001" customHeight="1">
      <c r="A241" s="56">
        <v>2013810</v>
      </c>
      <c r="B241" s="56" t="s">
        <v>810</v>
      </c>
      <c r="C241" s="35">
        <v>0</v>
      </c>
    </row>
    <row r="242" spans="1:3" ht="17.100000000000001" customHeight="1">
      <c r="A242" s="56">
        <v>2013811</v>
      </c>
      <c r="B242" s="56" t="s">
        <v>811</v>
      </c>
      <c r="C242" s="35">
        <v>0</v>
      </c>
    </row>
    <row r="243" spans="1:3" ht="17.100000000000001" customHeight="1">
      <c r="A243" s="56">
        <v>2013812</v>
      </c>
      <c r="B243" s="56" t="s">
        <v>812</v>
      </c>
      <c r="C243" s="35">
        <v>0</v>
      </c>
    </row>
    <row r="244" spans="1:3" ht="17.100000000000001" customHeight="1">
      <c r="A244" s="56">
        <v>2013813</v>
      </c>
      <c r="B244" s="56" t="s">
        <v>813</v>
      </c>
      <c r="C244" s="35">
        <v>0</v>
      </c>
    </row>
    <row r="245" spans="1:3" ht="17.100000000000001" customHeight="1">
      <c r="A245" s="56">
        <v>2013814</v>
      </c>
      <c r="B245" s="56" t="s">
        <v>814</v>
      </c>
      <c r="C245" s="35">
        <v>0</v>
      </c>
    </row>
    <row r="246" spans="1:3" ht="17.100000000000001" customHeight="1">
      <c r="A246" s="56">
        <v>2013850</v>
      </c>
      <c r="B246" s="56" t="s">
        <v>689</v>
      </c>
      <c r="C246" s="35">
        <v>0</v>
      </c>
    </row>
    <row r="247" spans="1:3" ht="17.100000000000001" customHeight="1">
      <c r="A247" s="56">
        <v>2013899</v>
      </c>
      <c r="B247" s="56" t="s">
        <v>815</v>
      </c>
      <c r="C247" s="35">
        <v>0</v>
      </c>
    </row>
    <row r="248" spans="1:3" ht="17.100000000000001" customHeight="1">
      <c r="A248" s="56">
        <v>20199</v>
      </c>
      <c r="B248" s="59" t="s">
        <v>816</v>
      </c>
      <c r="C248" s="34">
        <f>SUM(C249:C250)</f>
        <v>33</v>
      </c>
    </row>
    <row r="249" spans="1:3" ht="17.100000000000001" customHeight="1">
      <c r="A249" s="56">
        <v>2019901</v>
      </c>
      <c r="B249" s="56" t="s">
        <v>817</v>
      </c>
      <c r="C249" s="35">
        <v>0</v>
      </c>
    </row>
    <row r="250" spans="1:3" ht="17.100000000000001" customHeight="1">
      <c r="A250" s="56">
        <v>2019999</v>
      </c>
      <c r="B250" s="56" t="s">
        <v>818</v>
      </c>
      <c r="C250" s="35">
        <v>33</v>
      </c>
    </row>
    <row r="251" spans="1:3" ht="17.100000000000001" customHeight="1">
      <c r="A251" s="56">
        <v>202</v>
      </c>
      <c r="B251" s="59" t="s">
        <v>819</v>
      </c>
      <c r="C251" s="34">
        <f>SUM(C252,C259,C262,C265,C271,C275,C277,C282,C288)</f>
        <v>0</v>
      </c>
    </row>
    <row r="252" spans="1:3" ht="17.100000000000001" customHeight="1">
      <c r="A252" s="56">
        <v>20201</v>
      </c>
      <c r="B252" s="59" t="s">
        <v>820</v>
      </c>
      <c r="C252" s="34">
        <f>SUM(C253:C258)</f>
        <v>0</v>
      </c>
    </row>
    <row r="253" spans="1:3" ht="17.100000000000001" customHeight="1">
      <c r="A253" s="56">
        <v>2020101</v>
      </c>
      <c r="B253" s="56" t="s">
        <v>680</v>
      </c>
      <c r="C253" s="35">
        <v>0</v>
      </c>
    </row>
    <row r="254" spans="1:3" ht="17.100000000000001" customHeight="1">
      <c r="A254" s="56">
        <v>2020102</v>
      </c>
      <c r="B254" s="56" t="s">
        <v>681</v>
      </c>
      <c r="C254" s="35">
        <v>0</v>
      </c>
    </row>
    <row r="255" spans="1:3" ht="17.100000000000001" customHeight="1">
      <c r="A255" s="56">
        <v>2020103</v>
      </c>
      <c r="B255" s="56" t="s">
        <v>682</v>
      </c>
      <c r="C255" s="35">
        <v>0</v>
      </c>
    </row>
    <row r="256" spans="1:3" ht="17.100000000000001" customHeight="1">
      <c r="A256" s="56">
        <v>2020104</v>
      </c>
      <c r="B256" s="56" t="s">
        <v>787</v>
      </c>
      <c r="C256" s="35">
        <v>0</v>
      </c>
    </row>
    <row r="257" spans="1:3" ht="17.100000000000001" customHeight="1">
      <c r="A257" s="56">
        <v>2020150</v>
      </c>
      <c r="B257" s="56" t="s">
        <v>689</v>
      </c>
      <c r="C257" s="35">
        <v>0</v>
      </c>
    </row>
    <row r="258" spans="1:3" ht="17.100000000000001" customHeight="1">
      <c r="A258" s="56">
        <v>2020199</v>
      </c>
      <c r="B258" s="56" t="s">
        <v>821</v>
      </c>
      <c r="C258" s="35">
        <v>0</v>
      </c>
    </row>
    <row r="259" spans="1:3" ht="17.100000000000001" customHeight="1">
      <c r="A259" s="56">
        <v>20202</v>
      </c>
      <c r="B259" s="59" t="s">
        <v>822</v>
      </c>
      <c r="C259" s="34">
        <f>SUM(C260:C261)</f>
        <v>0</v>
      </c>
    </row>
    <row r="260" spans="1:3" ht="17.100000000000001" customHeight="1">
      <c r="A260" s="56">
        <v>2020201</v>
      </c>
      <c r="B260" s="56" t="s">
        <v>823</v>
      </c>
      <c r="C260" s="35">
        <v>0</v>
      </c>
    </row>
    <row r="261" spans="1:3" ht="17.100000000000001" customHeight="1">
      <c r="A261" s="56">
        <v>2020202</v>
      </c>
      <c r="B261" s="56" t="s">
        <v>824</v>
      </c>
      <c r="C261" s="35">
        <v>0</v>
      </c>
    </row>
    <row r="262" spans="1:3" ht="17.100000000000001" customHeight="1">
      <c r="A262" s="56">
        <v>20203</v>
      </c>
      <c r="B262" s="59" t="s">
        <v>825</v>
      </c>
      <c r="C262" s="34">
        <f>SUM(C263:C264)</f>
        <v>0</v>
      </c>
    </row>
    <row r="263" spans="1:3" ht="17.100000000000001" customHeight="1">
      <c r="A263" s="56">
        <v>2020304</v>
      </c>
      <c r="B263" s="56" t="s">
        <v>826</v>
      </c>
      <c r="C263" s="35">
        <v>0</v>
      </c>
    </row>
    <row r="264" spans="1:3" ht="17.100000000000001" customHeight="1">
      <c r="A264" s="56">
        <v>2020306</v>
      </c>
      <c r="B264" s="56" t="s">
        <v>827</v>
      </c>
      <c r="C264" s="35">
        <v>0</v>
      </c>
    </row>
    <row r="265" spans="1:3" ht="17.100000000000001" customHeight="1">
      <c r="A265" s="56">
        <v>20204</v>
      </c>
      <c r="B265" s="59" t="s">
        <v>828</v>
      </c>
      <c r="C265" s="34">
        <f>SUM(C266:C270)</f>
        <v>0</v>
      </c>
    </row>
    <row r="266" spans="1:3" ht="17.100000000000001" customHeight="1">
      <c r="A266" s="56">
        <v>2020401</v>
      </c>
      <c r="B266" s="56" t="s">
        <v>829</v>
      </c>
      <c r="C266" s="35">
        <v>0</v>
      </c>
    </row>
    <row r="267" spans="1:3" ht="17.100000000000001" customHeight="1">
      <c r="A267" s="56">
        <v>2020402</v>
      </c>
      <c r="B267" s="56" t="s">
        <v>830</v>
      </c>
      <c r="C267" s="35">
        <v>0</v>
      </c>
    </row>
    <row r="268" spans="1:3" ht="17.100000000000001" customHeight="1">
      <c r="A268" s="56">
        <v>2020403</v>
      </c>
      <c r="B268" s="56" t="s">
        <v>831</v>
      </c>
      <c r="C268" s="35">
        <v>0</v>
      </c>
    </row>
    <row r="269" spans="1:3" ht="17.100000000000001" customHeight="1">
      <c r="A269" s="56">
        <v>2020404</v>
      </c>
      <c r="B269" s="56" t="s">
        <v>832</v>
      </c>
      <c r="C269" s="35">
        <v>0</v>
      </c>
    </row>
    <row r="270" spans="1:3" ht="17.100000000000001" customHeight="1">
      <c r="A270" s="56">
        <v>2020499</v>
      </c>
      <c r="B270" s="56" t="s">
        <v>833</v>
      </c>
      <c r="C270" s="35">
        <v>0</v>
      </c>
    </row>
    <row r="271" spans="1:3" ht="17.100000000000001" customHeight="1">
      <c r="A271" s="56">
        <v>20205</v>
      </c>
      <c r="B271" s="59" t="s">
        <v>834</v>
      </c>
      <c r="C271" s="34">
        <f>SUM(C272:C274)</f>
        <v>0</v>
      </c>
    </row>
    <row r="272" spans="1:3" ht="17.100000000000001" customHeight="1">
      <c r="A272" s="56">
        <v>2020503</v>
      </c>
      <c r="B272" s="56" t="s">
        <v>835</v>
      </c>
      <c r="C272" s="35">
        <v>0</v>
      </c>
    </row>
    <row r="273" spans="1:3" ht="17.100000000000001" customHeight="1">
      <c r="A273" s="56">
        <v>2020504</v>
      </c>
      <c r="B273" s="56" t="s">
        <v>836</v>
      </c>
      <c r="C273" s="35">
        <v>0</v>
      </c>
    </row>
    <row r="274" spans="1:3" ht="17.100000000000001" customHeight="1">
      <c r="A274" s="56">
        <v>2020599</v>
      </c>
      <c r="B274" s="56" t="s">
        <v>837</v>
      </c>
      <c r="C274" s="35">
        <v>0</v>
      </c>
    </row>
    <row r="275" spans="1:3" ht="17.100000000000001" customHeight="1">
      <c r="A275" s="56">
        <v>20206</v>
      </c>
      <c r="B275" s="59" t="s">
        <v>838</v>
      </c>
      <c r="C275" s="34">
        <f>C276</f>
        <v>0</v>
      </c>
    </row>
    <row r="276" spans="1:3" ht="17.100000000000001" customHeight="1">
      <c r="A276" s="56">
        <v>2020601</v>
      </c>
      <c r="B276" s="56" t="s">
        <v>839</v>
      </c>
      <c r="C276" s="35">
        <v>0</v>
      </c>
    </row>
    <row r="277" spans="1:3" ht="17.100000000000001" customHeight="1">
      <c r="A277" s="56">
        <v>20207</v>
      </c>
      <c r="B277" s="59" t="s">
        <v>840</v>
      </c>
      <c r="C277" s="34">
        <f>SUM(C278:C281)</f>
        <v>0</v>
      </c>
    </row>
    <row r="278" spans="1:3" ht="17.100000000000001" customHeight="1">
      <c r="A278" s="56">
        <v>2020701</v>
      </c>
      <c r="B278" s="56" t="s">
        <v>841</v>
      </c>
      <c r="C278" s="35">
        <v>0</v>
      </c>
    </row>
    <row r="279" spans="1:3" ht="17.100000000000001" customHeight="1">
      <c r="A279" s="56">
        <v>2020702</v>
      </c>
      <c r="B279" s="56" t="s">
        <v>842</v>
      </c>
      <c r="C279" s="35">
        <v>0</v>
      </c>
    </row>
    <row r="280" spans="1:3" ht="17.100000000000001" customHeight="1">
      <c r="A280" s="56">
        <v>2020703</v>
      </c>
      <c r="B280" s="56" t="s">
        <v>843</v>
      </c>
      <c r="C280" s="35">
        <v>0</v>
      </c>
    </row>
    <row r="281" spans="1:3" ht="17.100000000000001" customHeight="1">
      <c r="A281" s="56">
        <v>2020799</v>
      </c>
      <c r="B281" s="56" t="s">
        <v>844</v>
      </c>
      <c r="C281" s="35">
        <v>0</v>
      </c>
    </row>
    <row r="282" spans="1:3" ht="17.100000000000001" customHeight="1">
      <c r="A282" s="56">
        <v>20208</v>
      </c>
      <c r="B282" s="59" t="s">
        <v>845</v>
      </c>
      <c r="C282" s="34">
        <f>SUM(C283:C287)</f>
        <v>0</v>
      </c>
    </row>
    <row r="283" spans="1:3" ht="17.100000000000001" customHeight="1">
      <c r="A283" s="56">
        <v>2020801</v>
      </c>
      <c r="B283" s="56" t="s">
        <v>680</v>
      </c>
      <c r="C283" s="35">
        <v>0</v>
      </c>
    </row>
    <row r="284" spans="1:3" ht="17.100000000000001" customHeight="1">
      <c r="A284" s="56">
        <v>2020802</v>
      </c>
      <c r="B284" s="56" t="s">
        <v>681</v>
      </c>
      <c r="C284" s="35">
        <v>0</v>
      </c>
    </row>
    <row r="285" spans="1:3" ht="17.100000000000001" customHeight="1">
      <c r="A285" s="56">
        <v>2020803</v>
      </c>
      <c r="B285" s="56" t="s">
        <v>682</v>
      </c>
      <c r="C285" s="35">
        <v>0</v>
      </c>
    </row>
    <row r="286" spans="1:3" ht="17.100000000000001" customHeight="1">
      <c r="A286" s="56">
        <v>2020850</v>
      </c>
      <c r="B286" s="56" t="s">
        <v>689</v>
      </c>
      <c r="C286" s="35">
        <v>0</v>
      </c>
    </row>
    <row r="287" spans="1:3" ht="17.100000000000001" customHeight="1">
      <c r="A287" s="56">
        <v>2020899</v>
      </c>
      <c r="B287" s="56" t="s">
        <v>846</v>
      </c>
      <c r="C287" s="35">
        <v>0</v>
      </c>
    </row>
    <row r="288" spans="1:3" ht="17.100000000000001" customHeight="1">
      <c r="A288" s="56">
        <v>20299</v>
      </c>
      <c r="B288" s="59" t="s">
        <v>847</v>
      </c>
      <c r="C288" s="34">
        <f t="shared" ref="C288:C293" si="0">C289</f>
        <v>0</v>
      </c>
    </row>
    <row r="289" spans="1:3" ht="17.100000000000001" customHeight="1">
      <c r="A289" s="56">
        <v>2029901</v>
      </c>
      <c r="B289" s="56" t="s">
        <v>848</v>
      </c>
      <c r="C289" s="35">
        <v>0</v>
      </c>
    </row>
    <row r="290" spans="1:3" ht="17.100000000000001" customHeight="1">
      <c r="A290" s="56">
        <v>203</v>
      </c>
      <c r="B290" s="59" t="s">
        <v>849</v>
      </c>
      <c r="C290" s="34">
        <f>SUM(C291,C293,C295,C297,C307)</f>
        <v>2</v>
      </c>
    </row>
    <row r="291" spans="1:3" ht="17.100000000000001" customHeight="1">
      <c r="A291" s="56">
        <v>20301</v>
      </c>
      <c r="B291" s="59" t="s">
        <v>850</v>
      </c>
      <c r="C291" s="34">
        <f t="shared" si="0"/>
        <v>0</v>
      </c>
    </row>
    <row r="292" spans="1:3" ht="17.100000000000001" customHeight="1">
      <c r="A292" s="56">
        <v>2030101</v>
      </c>
      <c r="B292" s="56" t="s">
        <v>851</v>
      </c>
      <c r="C292" s="35">
        <v>0</v>
      </c>
    </row>
    <row r="293" spans="1:3" ht="17.100000000000001" customHeight="1">
      <c r="A293" s="56">
        <v>20304</v>
      </c>
      <c r="B293" s="59" t="s">
        <v>852</v>
      </c>
      <c r="C293" s="34">
        <f t="shared" si="0"/>
        <v>0</v>
      </c>
    </row>
    <row r="294" spans="1:3" ht="17.100000000000001" customHeight="1">
      <c r="A294" s="56">
        <v>2030401</v>
      </c>
      <c r="B294" s="56" t="s">
        <v>853</v>
      </c>
      <c r="C294" s="35">
        <v>0</v>
      </c>
    </row>
    <row r="295" spans="1:3" ht="17.100000000000001" customHeight="1">
      <c r="A295" s="56">
        <v>20305</v>
      </c>
      <c r="B295" s="59" t="s">
        <v>854</v>
      </c>
      <c r="C295" s="34">
        <f>C296</f>
        <v>0</v>
      </c>
    </row>
    <row r="296" spans="1:3" ht="17.100000000000001" customHeight="1">
      <c r="A296" s="56">
        <v>2030501</v>
      </c>
      <c r="B296" s="56" t="s">
        <v>855</v>
      </c>
      <c r="C296" s="35">
        <v>0</v>
      </c>
    </row>
    <row r="297" spans="1:3" ht="17.100000000000001" customHeight="1">
      <c r="A297" s="56">
        <v>20306</v>
      </c>
      <c r="B297" s="59" t="s">
        <v>856</v>
      </c>
      <c r="C297" s="34">
        <f>SUM(C298:C306)</f>
        <v>2</v>
      </c>
    </row>
    <row r="298" spans="1:3" ht="17.100000000000001" customHeight="1">
      <c r="A298" s="56">
        <v>2030601</v>
      </c>
      <c r="B298" s="56" t="s">
        <v>857</v>
      </c>
      <c r="C298" s="35">
        <v>2</v>
      </c>
    </row>
    <row r="299" spans="1:3" ht="17.100000000000001" customHeight="1">
      <c r="A299" s="56">
        <v>2030602</v>
      </c>
      <c r="B299" s="56" t="s">
        <v>858</v>
      </c>
      <c r="C299" s="35">
        <v>0</v>
      </c>
    </row>
    <row r="300" spans="1:3" ht="17.100000000000001" customHeight="1">
      <c r="A300" s="56">
        <v>2030603</v>
      </c>
      <c r="B300" s="56" t="s">
        <v>859</v>
      </c>
      <c r="C300" s="35">
        <v>0</v>
      </c>
    </row>
    <row r="301" spans="1:3" ht="17.100000000000001" customHeight="1">
      <c r="A301" s="56">
        <v>2030604</v>
      </c>
      <c r="B301" s="56" t="s">
        <v>860</v>
      </c>
      <c r="C301" s="35">
        <v>0</v>
      </c>
    </row>
    <row r="302" spans="1:3" ht="17.100000000000001" customHeight="1">
      <c r="A302" s="56">
        <v>2030605</v>
      </c>
      <c r="B302" s="56" t="s">
        <v>861</v>
      </c>
      <c r="C302" s="35">
        <v>0</v>
      </c>
    </row>
    <row r="303" spans="1:3" ht="17.100000000000001" customHeight="1">
      <c r="A303" s="56">
        <v>2030606</v>
      </c>
      <c r="B303" s="56" t="s">
        <v>862</v>
      </c>
      <c r="C303" s="35">
        <v>0</v>
      </c>
    </row>
    <row r="304" spans="1:3" ht="17.100000000000001" customHeight="1">
      <c r="A304" s="56">
        <v>2030607</v>
      </c>
      <c r="B304" s="56" t="s">
        <v>863</v>
      </c>
      <c r="C304" s="35">
        <v>0</v>
      </c>
    </row>
    <row r="305" spans="1:3" ht="17.100000000000001" customHeight="1">
      <c r="A305" s="56">
        <v>2030608</v>
      </c>
      <c r="B305" s="56" t="s">
        <v>864</v>
      </c>
      <c r="C305" s="35">
        <v>0</v>
      </c>
    </row>
    <row r="306" spans="1:3" ht="17.100000000000001" customHeight="1">
      <c r="A306" s="56">
        <v>2030699</v>
      </c>
      <c r="B306" s="56" t="s">
        <v>865</v>
      </c>
      <c r="C306" s="35">
        <v>0</v>
      </c>
    </row>
    <row r="307" spans="1:3" ht="17.100000000000001" customHeight="1">
      <c r="A307" s="56">
        <v>20399</v>
      </c>
      <c r="B307" s="59" t="s">
        <v>866</v>
      </c>
      <c r="C307" s="34">
        <f>C308</f>
        <v>0</v>
      </c>
    </row>
    <row r="308" spans="1:3" ht="17.100000000000001" customHeight="1">
      <c r="A308" s="56">
        <v>2039901</v>
      </c>
      <c r="B308" s="56" t="s">
        <v>867</v>
      </c>
      <c r="C308" s="35">
        <v>0</v>
      </c>
    </row>
    <row r="309" spans="1:3" ht="17.100000000000001" customHeight="1">
      <c r="A309" s="56">
        <v>204</v>
      </c>
      <c r="B309" s="59" t="s">
        <v>868</v>
      </c>
      <c r="C309" s="34">
        <f>SUM(C310,C313,C322,C329,C337,C346,C362,C372,C382,C390,C396)</f>
        <v>1879</v>
      </c>
    </row>
    <row r="310" spans="1:3" ht="17.100000000000001" customHeight="1">
      <c r="A310" s="56">
        <v>20401</v>
      </c>
      <c r="B310" s="59" t="s">
        <v>869</v>
      </c>
      <c r="C310" s="34">
        <f>SUM(C311:C312)</f>
        <v>0</v>
      </c>
    </row>
    <row r="311" spans="1:3" ht="17.100000000000001" customHeight="1">
      <c r="A311" s="56">
        <v>2040101</v>
      </c>
      <c r="B311" s="56" t="s">
        <v>870</v>
      </c>
      <c r="C311" s="35">
        <v>0</v>
      </c>
    </row>
    <row r="312" spans="1:3" ht="17.100000000000001" customHeight="1">
      <c r="A312" s="56">
        <v>2040199</v>
      </c>
      <c r="B312" s="56" t="s">
        <v>871</v>
      </c>
      <c r="C312" s="35">
        <v>0</v>
      </c>
    </row>
    <row r="313" spans="1:3" ht="17.100000000000001" customHeight="1">
      <c r="A313" s="56">
        <v>20402</v>
      </c>
      <c r="B313" s="59" t="s">
        <v>872</v>
      </c>
      <c r="C313" s="34">
        <f>SUM(C314:C321)</f>
        <v>773</v>
      </c>
    </row>
    <row r="314" spans="1:3" ht="17.100000000000001" customHeight="1">
      <c r="A314" s="56">
        <v>2040201</v>
      </c>
      <c r="B314" s="56" t="s">
        <v>680</v>
      </c>
      <c r="C314" s="35">
        <v>772</v>
      </c>
    </row>
    <row r="315" spans="1:3" ht="17.100000000000001" customHeight="1">
      <c r="A315" s="56">
        <v>2040202</v>
      </c>
      <c r="B315" s="56" t="s">
        <v>681</v>
      </c>
      <c r="C315" s="35">
        <v>0</v>
      </c>
    </row>
    <row r="316" spans="1:3" ht="17.100000000000001" customHeight="1">
      <c r="A316" s="56">
        <v>2040203</v>
      </c>
      <c r="B316" s="56" t="s">
        <v>682</v>
      </c>
      <c r="C316" s="35">
        <v>0</v>
      </c>
    </row>
    <row r="317" spans="1:3" ht="17.100000000000001" customHeight="1">
      <c r="A317" s="56">
        <v>2040219</v>
      </c>
      <c r="B317" s="56" t="s">
        <v>721</v>
      </c>
      <c r="C317" s="35">
        <v>1</v>
      </c>
    </row>
    <row r="318" spans="1:3" ht="17.100000000000001" customHeight="1">
      <c r="A318" s="56">
        <v>2040220</v>
      </c>
      <c r="B318" s="56" t="s">
        <v>873</v>
      </c>
      <c r="C318" s="35">
        <v>0</v>
      </c>
    </row>
    <row r="319" spans="1:3" ht="17.100000000000001" customHeight="1">
      <c r="A319" s="56">
        <v>2040221</v>
      </c>
      <c r="B319" s="56" t="s">
        <v>874</v>
      </c>
      <c r="C319" s="35">
        <v>0</v>
      </c>
    </row>
    <row r="320" spans="1:3" ht="17.100000000000001" customHeight="1">
      <c r="A320" s="56">
        <v>2040250</v>
      </c>
      <c r="B320" s="56" t="s">
        <v>689</v>
      </c>
      <c r="C320" s="35">
        <v>0</v>
      </c>
    </row>
    <row r="321" spans="1:3" ht="17.100000000000001" customHeight="1">
      <c r="A321" s="56">
        <v>2040299</v>
      </c>
      <c r="B321" s="56" t="s">
        <v>875</v>
      </c>
      <c r="C321" s="35">
        <v>0</v>
      </c>
    </row>
    <row r="322" spans="1:3" ht="17.100000000000001" customHeight="1">
      <c r="A322" s="56">
        <v>20403</v>
      </c>
      <c r="B322" s="59" t="s">
        <v>876</v>
      </c>
      <c r="C322" s="34">
        <f>SUM(C323:C328)</f>
        <v>0</v>
      </c>
    </row>
    <row r="323" spans="1:3" ht="17.100000000000001" customHeight="1">
      <c r="A323" s="56">
        <v>2040301</v>
      </c>
      <c r="B323" s="56" t="s">
        <v>680</v>
      </c>
      <c r="C323" s="35">
        <v>0</v>
      </c>
    </row>
    <row r="324" spans="1:3" ht="17.100000000000001" customHeight="1">
      <c r="A324" s="56">
        <v>2040302</v>
      </c>
      <c r="B324" s="56" t="s">
        <v>681</v>
      </c>
      <c r="C324" s="35">
        <v>0</v>
      </c>
    </row>
    <row r="325" spans="1:3" ht="17.100000000000001" customHeight="1">
      <c r="A325" s="56">
        <v>2040303</v>
      </c>
      <c r="B325" s="56" t="s">
        <v>682</v>
      </c>
      <c r="C325" s="35">
        <v>0</v>
      </c>
    </row>
    <row r="326" spans="1:3" ht="17.100000000000001" customHeight="1">
      <c r="A326" s="56">
        <v>2040304</v>
      </c>
      <c r="B326" s="56" t="s">
        <v>877</v>
      </c>
      <c r="C326" s="35">
        <v>0</v>
      </c>
    </row>
    <row r="327" spans="1:3" ht="17.100000000000001" customHeight="1">
      <c r="A327" s="56">
        <v>2040350</v>
      </c>
      <c r="B327" s="56" t="s">
        <v>689</v>
      </c>
      <c r="C327" s="35">
        <v>0</v>
      </c>
    </row>
    <row r="328" spans="1:3" ht="17.100000000000001" customHeight="1">
      <c r="A328" s="56">
        <v>2040399</v>
      </c>
      <c r="B328" s="56" t="s">
        <v>878</v>
      </c>
      <c r="C328" s="35">
        <v>0</v>
      </c>
    </row>
    <row r="329" spans="1:3" ht="17.100000000000001" customHeight="1">
      <c r="A329" s="56">
        <v>20404</v>
      </c>
      <c r="B329" s="59" t="s">
        <v>879</v>
      </c>
      <c r="C329" s="34">
        <f>SUM(C330:C336)</f>
        <v>74</v>
      </c>
    </row>
    <row r="330" spans="1:3" ht="17.100000000000001" customHeight="1">
      <c r="A330" s="56">
        <v>2040401</v>
      </c>
      <c r="B330" s="56" t="s">
        <v>680</v>
      </c>
      <c r="C330" s="35">
        <v>74</v>
      </c>
    </row>
    <row r="331" spans="1:3" ht="17.100000000000001" customHeight="1">
      <c r="A331" s="56">
        <v>2040402</v>
      </c>
      <c r="B331" s="56" t="s">
        <v>681</v>
      </c>
      <c r="C331" s="35">
        <v>0</v>
      </c>
    </row>
    <row r="332" spans="1:3" ht="17.100000000000001" customHeight="1">
      <c r="A332" s="56">
        <v>2040403</v>
      </c>
      <c r="B332" s="56" t="s">
        <v>682</v>
      </c>
      <c r="C332" s="35">
        <v>0</v>
      </c>
    </row>
    <row r="333" spans="1:3" ht="17.100000000000001" customHeight="1">
      <c r="A333" s="56">
        <v>2040409</v>
      </c>
      <c r="B333" s="56" t="s">
        <v>880</v>
      </c>
      <c r="C333" s="35">
        <v>0</v>
      </c>
    </row>
    <row r="334" spans="1:3" ht="17.100000000000001" customHeight="1">
      <c r="A334" s="56">
        <v>2040410</v>
      </c>
      <c r="B334" s="56" t="s">
        <v>881</v>
      </c>
      <c r="C334" s="35">
        <v>0</v>
      </c>
    </row>
    <row r="335" spans="1:3" ht="17.100000000000001" customHeight="1">
      <c r="A335" s="56">
        <v>2040450</v>
      </c>
      <c r="B335" s="56" t="s">
        <v>689</v>
      </c>
      <c r="C335" s="35">
        <v>0</v>
      </c>
    </row>
    <row r="336" spans="1:3" ht="17.100000000000001" customHeight="1">
      <c r="A336" s="56">
        <v>2040499</v>
      </c>
      <c r="B336" s="56" t="s">
        <v>882</v>
      </c>
      <c r="C336" s="35">
        <v>0</v>
      </c>
    </row>
    <row r="337" spans="1:3" ht="17.100000000000001" customHeight="1">
      <c r="A337" s="56">
        <v>20405</v>
      </c>
      <c r="B337" s="59" t="s">
        <v>883</v>
      </c>
      <c r="C337" s="34">
        <f>SUM(C338:C345)</f>
        <v>150</v>
      </c>
    </row>
    <row r="338" spans="1:3" ht="17.100000000000001" customHeight="1">
      <c r="A338" s="56">
        <v>2040501</v>
      </c>
      <c r="B338" s="56" t="s">
        <v>680</v>
      </c>
      <c r="C338" s="35">
        <v>100</v>
      </c>
    </row>
    <row r="339" spans="1:3" ht="17.100000000000001" customHeight="1">
      <c r="A339" s="56">
        <v>2040502</v>
      </c>
      <c r="B339" s="56" t="s">
        <v>681</v>
      </c>
      <c r="C339" s="35">
        <v>0</v>
      </c>
    </row>
    <row r="340" spans="1:3" ht="17.100000000000001" customHeight="1">
      <c r="A340" s="56">
        <v>2040503</v>
      </c>
      <c r="B340" s="56" t="s">
        <v>682</v>
      </c>
      <c r="C340" s="35">
        <v>0</v>
      </c>
    </row>
    <row r="341" spans="1:3" ht="17.100000000000001" customHeight="1">
      <c r="A341" s="56">
        <v>2040504</v>
      </c>
      <c r="B341" s="56" t="s">
        <v>884</v>
      </c>
      <c r="C341" s="35">
        <v>0</v>
      </c>
    </row>
    <row r="342" spans="1:3" ht="17.100000000000001" customHeight="1">
      <c r="A342" s="56">
        <v>2040505</v>
      </c>
      <c r="B342" s="56" t="s">
        <v>885</v>
      </c>
      <c r="C342" s="35">
        <v>0</v>
      </c>
    </row>
    <row r="343" spans="1:3" ht="17.100000000000001" customHeight="1">
      <c r="A343" s="56">
        <v>2040506</v>
      </c>
      <c r="B343" s="56" t="s">
        <v>886</v>
      </c>
      <c r="C343" s="35">
        <v>50</v>
      </c>
    </row>
    <row r="344" spans="1:3" ht="17.100000000000001" customHeight="1">
      <c r="A344" s="56">
        <v>2040550</v>
      </c>
      <c r="B344" s="56" t="s">
        <v>689</v>
      </c>
      <c r="C344" s="35">
        <v>0</v>
      </c>
    </row>
    <row r="345" spans="1:3" ht="17.100000000000001" customHeight="1">
      <c r="A345" s="56">
        <v>2040599</v>
      </c>
      <c r="B345" s="56" t="s">
        <v>887</v>
      </c>
      <c r="C345" s="35">
        <v>0</v>
      </c>
    </row>
    <row r="346" spans="1:3" ht="17.100000000000001" customHeight="1">
      <c r="A346" s="56">
        <v>20406</v>
      </c>
      <c r="B346" s="59" t="s">
        <v>888</v>
      </c>
      <c r="C346" s="34">
        <f>SUM(C347:C361)</f>
        <v>744</v>
      </c>
    </row>
    <row r="347" spans="1:3" ht="17.100000000000001" customHeight="1">
      <c r="A347" s="56">
        <v>2040601</v>
      </c>
      <c r="B347" s="56" t="s">
        <v>680</v>
      </c>
      <c r="C347" s="35">
        <v>715</v>
      </c>
    </row>
    <row r="348" spans="1:3" ht="17.100000000000001" customHeight="1">
      <c r="A348" s="56">
        <v>2040602</v>
      </c>
      <c r="B348" s="56" t="s">
        <v>681</v>
      </c>
      <c r="C348" s="35">
        <v>0</v>
      </c>
    </row>
    <row r="349" spans="1:3" ht="17.100000000000001" customHeight="1">
      <c r="A349" s="56">
        <v>2040603</v>
      </c>
      <c r="B349" s="56" t="s">
        <v>682</v>
      </c>
      <c r="C349" s="35">
        <v>0</v>
      </c>
    </row>
    <row r="350" spans="1:3" ht="17.100000000000001" customHeight="1">
      <c r="A350" s="56">
        <v>2040604</v>
      </c>
      <c r="B350" s="56" t="s">
        <v>889</v>
      </c>
      <c r="C350" s="35">
        <v>0</v>
      </c>
    </row>
    <row r="351" spans="1:3" ht="17.100000000000001" customHeight="1">
      <c r="A351" s="56">
        <v>2040605</v>
      </c>
      <c r="B351" s="56" t="s">
        <v>890</v>
      </c>
      <c r="C351" s="35">
        <v>5</v>
      </c>
    </row>
    <row r="352" spans="1:3" ht="17.100000000000001" customHeight="1">
      <c r="A352" s="56">
        <v>2040606</v>
      </c>
      <c r="B352" s="56" t="s">
        <v>891</v>
      </c>
      <c r="C352" s="35">
        <v>0</v>
      </c>
    </row>
    <row r="353" spans="1:3" ht="17.100000000000001" customHeight="1">
      <c r="A353" s="56">
        <v>2040607</v>
      </c>
      <c r="B353" s="56" t="s">
        <v>892</v>
      </c>
      <c r="C353" s="35">
        <v>22</v>
      </c>
    </row>
    <row r="354" spans="1:3" ht="17.100000000000001" customHeight="1">
      <c r="A354" s="56">
        <v>2040608</v>
      </c>
      <c r="B354" s="56" t="s">
        <v>893</v>
      </c>
      <c r="C354" s="35">
        <v>0</v>
      </c>
    </row>
    <row r="355" spans="1:3" ht="17.100000000000001" customHeight="1">
      <c r="A355" s="56">
        <v>2040609</v>
      </c>
      <c r="B355" s="56" t="s">
        <v>894</v>
      </c>
      <c r="C355" s="35">
        <v>0</v>
      </c>
    </row>
    <row r="356" spans="1:3" ht="17.100000000000001" customHeight="1">
      <c r="A356" s="56">
        <v>2040610</v>
      </c>
      <c r="B356" s="56" t="s">
        <v>895</v>
      </c>
      <c r="C356" s="35">
        <v>0</v>
      </c>
    </row>
    <row r="357" spans="1:3" ht="17.100000000000001" customHeight="1">
      <c r="A357" s="56">
        <v>2040611</v>
      </c>
      <c r="B357" s="56" t="s">
        <v>896</v>
      </c>
      <c r="C357" s="35">
        <v>0</v>
      </c>
    </row>
    <row r="358" spans="1:3" ht="17.100000000000001" customHeight="1">
      <c r="A358" s="56">
        <v>2040612</v>
      </c>
      <c r="B358" s="56" t="s">
        <v>897</v>
      </c>
      <c r="C358" s="35">
        <v>0</v>
      </c>
    </row>
    <row r="359" spans="1:3" ht="17.100000000000001" customHeight="1">
      <c r="A359" s="56">
        <v>2040613</v>
      </c>
      <c r="B359" s="56" t="s">
        <v>721</v>
      </c>
      <c r="C359" s="35">
        <v>2</v>
      </c>
    </row>
    <row r="360" spans="1:3" ht="17.100000000000001" customHeight="1">
      <c r="A360" s="56">
        <v>2040650</v>
      </c>
      <c r="B360" s="56" t="s">
        <v>689</v>
      </c>
      <c r="C360" s="35">
        <v>0</v>
      </c>
    </row>
    <row r="361" spans="1:3" ht="17.100000000000001" customHeight="1">
      <c r="A361" s="56">
        <v>2040699</v>
      </c>
      <c r="B361" s="56" t="s">
        <v>898</v>
      </c>
      <c r="C361" s="35">
        <v>0</v>
      </c>
    </row>
    <row r="362" spans="1:3" ht="17.100000000000001" customHeight="1">
      <c r="A362" s="56">
        <v>20407</v>
      </c>
      <c r="B362" s="59" t="s">
        <v>899</v>
      </c>
      <c r="C362" s="34">
        <f>SUM(C363:C371)</f>
        <v>0</v>
      </c>
    </row>
    <row r="363" spans="1:3" ht="17.100000000000001" customHeight="1">
      <c r="A363" s="56">
        <v>2040701</v>
      </c>
      <c r="B363" s="56" t="s">
        <v>680</v>
      </c>
      <c r="C363" s="35">
        <v>0</v>
      </c>
    </row>
    <row r="364" spans="1:3" ht="17.100000000000001" customHeight="1">
      <c r="A364" s="56">
        <v>2040702</v>
      </c>
      <c r="B364" s="56" t="s">
        <v>681</v>
      </c>
      <c r="C364" s="35">
        <v>0</v>
      </c>
    </row>
    <row r="365" spans="1:3" ht="17.100000000000001" customHeight="1">
      <c r="A365" s="56">
        <v>2040703</v>
      </c>
      <c r="B365" s="56" t="s">
        <v>682</v>
      </c>
      <c r="C365" s="35">
        <v>0</v>
      </c>
    </row>
    <row r="366" spans="1:3" ht="17.100000000000001" customHeight="1">
      <c r="A366" s="56">
        <v>2040704</v>
      </c>
      <c r="B366" s="56" t="s">
        <v>900</v>
      </c>
      <c r="C366" s="35">
        <v>0</v>
      </c>
    </row>
    <row r="367" spans="1:3" ht="17.100000000000001" customHeight="1">
      <c r="A367" s="56">
        <v>2040705</v>
      </c>
      <c r="B367" s="56" t="s">
        <v>901</v>
      </c>
      <c r="C367" s="35">
        <v>0</v>
      </c>
    </row>
    <row r="368" spans="1:3" ht="17.100000000000001" customHeight="1">
      <c r="A368" s="56">
        <v>2040706</v>
      </c>
      <c r="B368" s="56" t="s">
        <v>902</v>
      </c>
      <c r="C368" s="35">
        <v>0</v>
      </c>
    </row>
    <row r="369" spans="1:3" ht="17.100000000000001" customHeight="1">
      <c r="A369" s="56">
        <v>2040707</v>
      </c>
      <c r="B369" s="56" t="s">
        <v>721</v>
      </c>
      <c r="C369" s="35">
        <v>0</v>
      </c>
    </row>
    <row r="370" spans="1:3" ht="17.100000000000001" customHeight="1">
      <c r="A370" s="56">
        <v>2040750</v>
      </c>
      <c r="B370" s="56" t="s">
        <v>689</v>
      </c>
      <c r="C370" s="35">
        <v>0</v>
      </c>
    </row>
    <row r="371" spans="1:3" ht="17.100000000000001" customHeight="1">
      <c r="A371" s="56">
        <v>2040799</v>
      </c>
      <c r="B371" s="56" t="s">
        <v>903</v>
      </c>
      <c r="C371" s="35">
        <v>0</v>
      </c>
    </row>
    <row r="372" spans="1:3" ht="17.100000000000001" customHeight="1">
      <c r="A372" s="56">
        <v>20408</v>
      </c>
      <c r="B372" s="59" t="s">
        <v>904</v>
      </c>
      <c r="C372" s="34">
        <f>SUM(C373:C381)</f>
        <v>0</v>
      </c>
    </row>
    <row r="373" spans="1:3" ht="17.100000000000001" customHeight="1">
      <c r="A373" s="56">
        <v>2040801</v>
      </c>
      <c r="B373" s="56" t="s">
        <v>680</v>
      </c>
      <c r="C373" s="35">
        <v>0</v>
      </c>
    </row>
    <row r="374" spans="1:3" ht="17.100000000000001" customHeight="1">
      <c r="A374" s="56">
        <v>2040802</v>
      </c>
      <c r="B374" s="56" t="s">
        <v>681</v>
      </c>
      <c r="C374" s="35">
        <v>0</v>
      </c>
    </row>
    <row r="375" spans="1:3" ht="17.100000000000001" customHeight="1">
      <c r="A375" s="56">
        <v>2040803</v>
      </c>
      <c r="B375" s="56" t="s">
        <v>682</v>
      </c>
      <c r="C375" s="35">
        <v>0</v>
      </c>
    </row>
    <row r="376" spans="1:3" ht="17.100000000000001" customHeight="1">
      <c r="A376" s="56">
        <v>2040804</v>
      </c>
      <c r="B376" s="56" t="s">
        <v>905</v>
      </c>
      <c r="C376" s="35">
        <v>0</v>
      </c>
    </row>
    <row r="377" spans="1:3" ht="17.100000000000001" customHeight="1">
      <c r="A377" s="56">
        <v>2040805</v>
      </c>
      <c r="B377" s="56" t="s">
        <v>906</v>
      </c>
      <c r="C377" s="35">
        <v>0</v>
      </c>
    </row>
    <row r="378" spans="1:3" ht="17.100000000000001" customHeight="1">
      <c r="A378" s="56">
        <v>2040806</v>
      </c>
      <c r="B378" s="56" t="s">
        <v>907</v>
      </c>
      <c r="C378" s="35">
        <v>0</v>
      </c>
    </row>
    <row r="379" spans="1:3" ht="17.100000000000001" customHeight="1">
      <c r="A379" s="56">
        <v>2040807</v>
      </c>
      <c r="B379" s="56" t="s">
        <v>721</v>
      </c>
      <c r="C379" s="35">
        <v>0</v>
      </c>
    </row>
    <row r="380" spans="1:3" ht="17.100000000000001" customHeight="1">
      <c r="A380" s="56">
        <v>2040850</v>
      </c>
      <c r="B380" s="56" t="s">
        <v>689</v>
      </c>
      <c r="C380" s="35">
        <v>0</v>
      </c>
    </row>
    <row r="381" spans="1:3" ht="17.100000000000001" customHeight="1">
      <c r="A381" s="56">
        <v>2040899</v>
      </c>
      <c r="B381" s="56" t="s">
        <v>908</v>
      </c>
      <c r="C381" s="35">
        <v>0</v>
      </c>
    </row>
    <row r="382" spans="1:3" ht="17.100000000000001" customHeight="1">
      <c r="A382" s="56">
        <v>20409</v>
      </c>
      <c r="B382" s="59" t="s">
        <v>909</v>
      </c>
      <c r="C382" s="34">
        <f>SUM(C383:C389)</f>
        <v>0</v>
      </c>
    </row>
    <row r="383" spans="1:3" ht="17.100000000000001" customHeight="1">
      <c r="A383" s="56">
        <v>2040901</v>
      </c>
      <c r="B383" s="56" t="s">
        <v>680</v>
      </c>
      <c r="C383" s="35">
        <v>0</v>
      </c>
    </row>
    <row r="384" spans="1:3" ht="17.100000000000001" customHeight="1">
      <c r="A384" s="56">
        <v>2040902</v>
      </c>
      <c r="B384" s="56" t="s">
        <v>681</v>
      </c>
      <c r="C384" s="35">
        <v>0</v>
      </c>
    </row>
    <row r="385" spans="1:3" ht="17.100000000000001" customHeight="1">
      <c r="A385" s="56">
        <v>2040903</v>
      </c>
      <c r="B385" s="56" t="s">
        <v>682</v>
      </c>
      <c r="C385" s="35">
        <v>0</v>
      </c>
    </row>
    <row r="386" spans="1:3" ht="17.100000000000001" customHeight="1">
      <c r="A386" s="56">
        <v>2040904</v>
      </c>
      <c r="B386" s="56" t="s">
        <v>910</v>
      </c>
      <c r="C386" s="35">
        <v>0</v>
      </c>
    </row>
    <row r="387" spans="1:3" ht="17.100000000000001" customHeight="1">
      <c r="A387" s="56">
        <v>2040905</v>
      </c>
      <c r="B387" s="56" t="s">
        <v>911</v>
      </c>
      <c r="C387" s="35">
        <v>0</v>
      </c>
    </row>
    <row r="388" spans="1:3" ht="17.100000000000001" customHeight="1">
      <c r="A388" s="56">
        <v>2040950</v>
      </c>
      <c r="B388" s="56" t="s">
        <v>689</v>
      </c>
      <c r="C388" s="35">
        <v>0</v>
      </c>
    </row>
    <row r="389" spans="1:3" ht="17.100000000000001" customHeight="1">
      <c r="A389" s="56">
        <v>2040999</v>
      </c>
      <c r="B389" s="56" t="s">
        <v>912</v>
      </c>
      <c r="C389" s="35">
        <v>0</v>
      </c>
    </row>
    <row r="390" spans="1:3" ht="17.100000000000001" customHeight="1">
      <c r="A390" s="56">
        <v>20410</v>
      </c>
      <c r="B390" s="59" t="s">
        <v>913</v>
      </c>
      <c r="C390" s="34">
        <f>SUM(C391:C395)</f>
        <v>0</v>
      </c>
    </row>
    <row r="391" spans="1:3" ht="17.100000000000001" customHeight="1">
      <c r="A391" s="56">
        <v>2041001</v>
      </c>
      <c r="B391" s="56" t="s">
        <v>680</v>
      </c>
      <c r="C391" s="35">
        <v>0</v>
      </c>
    </row>
    <row r="392" spans="1:3" ht="17.100000000000001" customHeight="1">
      <c r="A392" s="56">
        <v>2041002</v>
      </c>
      <c r="B392" s="56" t="s">
        <v>681</v>
      </c>
      <c r="C392" s="35">
        <v>0</v>
      </c>
    </row>
    <row r="393" spans="1:3" ht="17.100000000000001" customHeight="1">
      <c r="A393" s="56">
        <v>2041006</v>
      </c>
      <c r="B393" s="56" t="s">
        <v>721</v>
      </c>
      <c r="C393" s="35">
        <v>0</v>
      </c>
    </row>
    <row r="394" spans="1:3" ht="17.100000000000001" customHeight="1">
      <c r="A394" s="56">
        <v>2041007</v>
      </c>
      <c r="B394" s="56" t="s">
        <v>914</v>
      </c>
      <c r="C394" s="35">
        <v>0</v>
      </c>
    </row>
    <row r="395" spans="1:3" ht="17.100000000000001" customHeight="1">
      <c r="A395" s="56">
        <v>2041099</v>
      </c>
      <c r="B395" s="56" t="s">
        <v>915</v>
      </c>
      <c r="C395" s="35">
        <v>0</v>
      </c>
    </row>
    <row r="396" spans="1:3" ht="17.100000000000001" customHeight="1">
      <c r="A396" s="56">
        <v>20499</v>
      </c>
      <c r="B396" s="59" t="s">
        <v>916</v>
      </c>
      <c r="C396" s="34">
        <f>C397</f>
        <v>138</v>
      </c>
    </row>
    <row r="397" spans="1:3" ht="17.100000000000001" customHeight="1">
      <c r="A397" s="56">
        <v>2049901</v>
      </c>
      <c r="B397" s="56" t="s">
        <v>917</v>
      </c>
      <c r="C397" s="35">
        <v>138</v>
      </c>
    </row>
    <row r="398" spans="1:3" ht="17.100000000000001" customHeight="1">
      <c r="A398" s="56">
        <v>205</v>
      </c>
      <c r="B398" s="59" t="s">
        <v>918</v>
      </c>
      <c r="C398" s="34">
        <f>SUM(C399,C404,C413,C420,C426,C430,C434,C438,C444,C451)</f>
        <v>16247</v>
      </c>
    </row>
    <row r="399" spans="1:3" ht="17.100000000000001" customHeight="1">
      <c r="A399" s="56">
        <v>20501</v>
      </c>
      <c r="B399" s="59" t="s">
        <v>919</v>
      </c>
      <c r="C399" s="34">
        <f>SUM(C400:C403)</f>
        <v>1070</v>
      </c>
    </row>
    <row r="400" spans="1:3" ht="17.100000000000001" customHeight="1">
      <c r="A400" s="56">
        <v>2050101</v>
      </c>
      <c r="B400" s="56" t="s">
        <v>680</v>
      </c>
      <c r="C400" s="35">
        <v>1070</v>
      </c>
    </row>
    <row r="401" spans="1:3" ht="17.100000000000001" customHeight="1">
      <c r="A401" s="56">
        <v>2050102</v>
      </c>
      <c r="B401" s="56" t="s">
        <v>681</v>
      </c>
      <c r="C401" s="35">
        <v>0</v>
      </c>
    </row>
    <row r="402" spans="1:3" ht="17.100000000000001" customHeight="1">
      <c r="A402" s="56">
        <v>2050103</v>
      </c>
      <c r="B402" s="56" t="s">
        <v>682</v>
      </c>
      <c r="C402" s="35">
        <v>0</v>
      </c>
    </row>
    <row r="403" spans="1:3" ht="17.100000000000001" customHeight="1">
      <c r="A403" s="56">
        <v>2050199</v>
      </c>
      <c r="B403" s="56" t="s">
        <v>920</v>
      </c>
      <c r="C403" s="35">
        <v>0</v>
      </c>
    </row>
    <row r="404" spans="1:3" ht="17.100000000000001" customHeight="1">
      <c r="A404" s="56">
        <v>20502</v>
      </c>
      <c r="B404" s="59" t="s">
        <v>921</v>
      </c>
      <c r="C404" s="34">
        <f>SUM(C405:C412)</f>
        <v>15167</v>
      </c>
    </row>
    <row r="405" spans="1:3" ht="17.100000000000001" customHeight="1">
      <c r="A405" s="56">
        <v>2050201</v>
      </c>
      <c r="B405" s="56" t="s">
        <v>922</v>
      </c>
      <c r="C405" s="35">
        <v>1158</v>
      </c>
    </row>
    <row r="406" spans="1:3" ht="17.100000000000001" customHeight="1">
      <c r="A406" s="56">
        <v>2050202</v>
      </c>
      <c r="B406" s="56" t="s">
        <v>923</v>
      </c>
      <c r="C406" s="35">
        <v>7171</v>
      </c>
    </row>
    <row r="407" spans="1:3" ht="17.100000000000001" customHeight="1">
      <c r="A407" s="56">
        <v>2050203</v>
      </c>
      <c r="B407" s="56" t="s">
        <v>924</v>
      </c>
      <c r="C407" s="35">
        <v>6833</v>
      </c>
    </row>
    <row r="408" spans="1:3" ht="17.100000000000001" customHeight="1">
      <c r="A408" s="56">
        <v>2050204</v>
      </c>
      <c r="B408" s="56" t="s">
        <v>925</v>
      </c>
      <c r="C408" s="35">
        <v>0</v>
      </c>
    </row>
    <row r="409" spans="1:3" ht="17.100000000000001" customHeight="1">
      <c r="A409" s="56">
        <v>2050205</v>
      </c>
      <c r="B409" s="56" t="s">
        <v>926</v>
      </c>
      <c r="C409" s="35">
        <v>5</v>
      </c>
    </row>
    <row r="410" spans="1:3" ht="17.100000000000001" customHeight="1">
      <c r="A410" s="56">
        <v>2050206</v>
      </c>
      <c r="B410" s="56" t="s">
        <v>927</v>
      </c>
      <c r="C410" s="35">
        <v>0</v>
      </c>
    </row>
    <row r="411" spans="1:3" ht="17.100000000000001" customHeight="1">
      <c r="A411" s="56">
        <v>2050207</v>
      </c>
      <c r="B411" s="56" t="s">
        <v>928</v>
      </c>
      <c r="C411" s="35">
        <v>0</v>
      </c>
    </row>
    <row r="412" spans="1:3" ht="17.100000000000001" customHeight="1">
      <c r="A412" s="56">
        <v>2050299</v>
      </c>
      <c r="B412" s="56" t="s">
        <v>929</v>
      </c>
      <c r="C412" s="35">
        <v>0</v>
      </c>
    </row>
    <row r="413" spans="1:3" ht="17.100000000000001" customHeight="1">
      <c r="A413" s="56">
        <v>20503</v>
      </c>
      <c r="B413" s="59" t="s">
        <v>930</v>
      </c>
      <c r="C413" s="34">
        <f>SUM(C414:C419)</f>
        <v>10</v>
      </c>
    </row>
    <row r="414" spans="1:3" ht="17.100000000000001" customHeight="1">
      <c r="A414" s="56">
        <v>2050301</v>
      </c>
      <c r="B414" s="56" t="s">
        <v>931</v>
      </c>
      <c r="C414" s="35">
        <v>10</v>
      </c>
    </row>
    <row r="415" spans="1:3" ht="17.100000000000001" customHeight="1">
      <c r="A415" s="56">
        <v>2050302</v>
      </c>
      <c r="B415" s="56" t="s">
        <v>932</v>
      </c>
      <c r="C415" s="35">
        <v>0</v>
      </c>
    </row>
    <row r="416" spans="1:3" ht="17.100000000000001" customHeight="1">
      <c r="A416" s="56">
        <v>2050303</v>
      </c>
      <c r="B416" s="56" t="s">
        <v>933</v>
      </c>
      <c r="C416" s="35">
        <v>0</v>
      </c>
    </row>
    <row r="417" spans="1:3" ht="17.100000000000001" customHeight="1">
      <c r="A417" s="56">
        <v>2050304</v>
      </c>
      <c r="B417" s="56" t="s">
        <v>934</v>
      </c>
      <c r="C417" s="35">
        <v>0</v>
      </c>
    </row>
    <row r="418" spans="1:3" ht="17.100000000000001" customHeight="1">
      <c r="A418" s="56">
        <v>2050305</v>
      </c>
      <c r="B418" s="56" t="s">
        <v>935</v>
      </c>
      <c r="C418" s="35">
        <v>0</v>
      </c>
    </row>
    <row r="419" spans="1:3" ht="17.100000000000001" customHeight="1">
      <c r="A419" s="56">
        <v>2050399</v>
      </c>
      <c r="B419" s="56" t="s">
        <v>936</v>
      </c>
      <c r="C419" s="35">
        <v>0</v>
      </c>
    </row>
    <row r="420" spans="1:3" ht="17.100000000000001" customHeight="1">
      <c r="A420" s="56">
        <v>20504</v>
      </c>
      <c r="B420" s="59" t="s">
        <v>937</v>
      </c>
      <c r="C420" s="34">
        <f>SUM(C421:C425)</f>
        <v>0</v>
      </c>
    </row>
    <row r="421" spans="1:3" ht="17.100000000000001" customHeight="1">
      <c r="A421" s="56">
        <v>2050401</v>
      </c>
      <c r="B421" s="56" t="s">
        <v>938</v>
      </c>
      <c r="C421" s="35">
        <v>0</v>
      </c>
    </row>
    <row r="422" spans="1:3" ht="17.100000000000001" customHeight="1">
      <c r="A422" s="56">
        <v>2050402</v>
      </c>
      <c r="B422" s="56" t="s">
        <v>939</v>
      </c>
      <c r="C422" s="35">
        <v>0</v>
      </c>
    </row>
    <row r="423" spans="1:3" ht="17.100000000000001" customHeight="1">
      <c r="A423" s="56">
        <v>2050403</v>
      </c>
      <c r="B423" s="56" t="s">
        <v>940</v>
      </c>
      <c r="C423" s="35">
        <v>0</v>
      </c>
    </row>
    <row r="424" spans="1:3" ht="17.100000000000001" customHeight="1">
      <c r="A424" s="56">
        <v>2050404</v>
      </c>
      <c r="B424" s="56" t="s">
        <v>941</v>
      </c>
      <c r="C424" s="35">
        <v>0</v>
      </c>
    </row>
    <row r="425" spans="1:3" ht="17.100000000000001" customHeight="1">
      <c r="A425" s="56">
        <v>2050499</v>
      </c>
      <c r="B425" s="56" t="s">
        <v>942</v>
      </c>
      <c r="C425" s="35">
        <v>0</v>
      </c>
    </row>
    <row r="426" spans="1:3" ht="17.100000000000001" customHeight="1">
      <c r="A426" s="56">
        <v>20505</v>
      </c>
      <c r="B426" s="59" t="s">
        <v>943</v>
      </c>
      <c r="C426" s="34">
        <f>SUM(C427:C429)</f>
        <v>0</v>
      </c>
    </row>
    <row r="427" spans="1:3" ht="17.100000000000001" customHeight="1">
      <c r="A427" s="56">
        <v>2050501</v>
      </c>
      <c r="B427" s="56" t="s">
        <v>944</v>
      </c>
      <c r="C427" s="35">
        <v>0</v>
      </c>
    </row>
    <row r="428" spans="1:3" ht="17.100000000000001" customHeight="1">
      <c r="A428" s="56">
        <v>2050502</v>
      </c>
      <c r="B428" s="56" t="s">
        <v>945</v>
      </c>
      <c r="C428" s="35">
        <v>0</v>
      </c>
    </row>
    <row r="429" spans="1:3" ht="17.100000000000001" customHeight="1">
      <c r="A429" s="56">
        <v>2050599</v>
      </c>
      <c r="B429" s="56" t="s">
        <v>946</v>
      </c>
      <c r="C429" s="35">
        <v>0</v>
      </c>
    </row>
    <row r="430" spans="1:3" ht="17.100000000000001" customHeight="1">
      <c r="A430" s="56">
        <v>20506</v>
      </c>
      <c r="B430" s="59" t="s">
        <v>947</v>
      </c>
      <c r="C430" s="34">
        <f>SUM(C431:C433)</f>
        <v>0</v>
      </c>
    </row>
    <row r="431" spans="1:3" ht="17.100000000000001" customHeight="1">
      <c r="A431" s="56">
        <v>2050601</v>
      </c>
      <c r="B431" s="56" t="s">
        <v>948</v>
      </c>
      <c r="C431" s="35">
        <v>0</v>
      </c>
    </row>
    <row r="432" spans="1:3" ht="17.100000000000001" customHeight="1">
      <c r="A432" s="56">
        <v>2050602</v>
      </c>
      <c r="B432" s="56" t="s">
        <v>949</v>
      </c>
      <c r="C432" s="35">
        <v>0</v>
      </c>
    </row>
    <row r="433" spans="1:3" ht="17.100000000000001" customHeight="1">
      <c r="A433" s="56">
        <v>2050699</v>
      </c>
      <c r="B433" s="56" t="s">
        <v>950</v>
      </c>
      <c r="C433" s="35">
        <v>0</v>
      </c>
    </row>
    <row r="434" spans="1:3" ht="17.100000000000001" customHeight="1">
      <c r="A434" s="56">
        <v>20507</v>
      </c>
      <c r="B434" s="59" t="s">
        <v>951</v>
      </c>
      <c r="C434" s="34">
        <f>SUM(C435:C437)</f>
        <v>0</v>
      </c>
    </row>
    <row r="435" spans="1:3" ht="17.100000000000001" customHeight="1">
      <c r="A435" s="56">
        <v>2050701</v>
      </c>
      <c r="B435" s="56" t="s">
        <v>952</v>
      </c>
      <c r="C435" s="35">
        <v>0</v>
      </c>
    </row>
    <row r="436" spans="1:3" ht="17.100000000000001" customHeight="1">
      <c r="A436" s="56">
        <v>2050702</v>
      </c>
      <c r="B436" s="56" t="s">
        <v>953</v>
      </c>
      <c r="C436" s="35">
        <v>0</v>
      </c>
    </row>
    <row r="437" spans="1:3" ht="17.100000000000001" customHeight="1">
      <c r="A437" s="56">
        <v>2050799</v>
      </c>
      <c r="B437" s="56" t="s">
        <v>954</v>
      </c>
      <c r="C437" s="35">
        <v>0</v>
      </c>
    </row>
    <row r="438" spans="1:3" ht="17.100000000000001" customHeight="1">
      <c r="A438" s="56">
        <v>20508</v>
      </c>
      <c r="B438" s="59" t="s">
        <v>955</v>
      </c>
      <c r="C438" s="34">
        <f>SUM(C439:C443)</f>
        <v>0</v>
      </c>
    </row>
    <row r="439" spans="1:3" ht="17.100000000000001" customHeight="1">
      <c r="A439" s="56">
        <v>2050801</v>
      </c>
      <c r="B439" s="56" t="s">
        <v>956</v>
      </c>
      <c r="C439" s="35">
        <v>0</v>
      </c>
    </row>
    <row r="440" spans="1:3" ht="17.100000000000001" customHeight="1">
      <c r="A440" s="56">
        <v>2050802</v>
      </c>
      <c r="B440" s="56" t="s">
        <v>957</v>
      </c>
      <c r="C440" s="35">
        <v>0</v>
      </c>
    </row>
    <row r="441" spans="1:3" ht="17.100000000000001" customHeight="1">
      <c r="A441" s="56">
        <v>2050803</v>
      </c>
      <c r="B441" s="56" t="s">
        <v>958</v>
      </c>
      <c r="C441" s="35">
        <v>0</v>
      </c>
    </row>
    <row r="442" spans="1:3" ht="17.100000000000001" customHeight="1">
      <c r="A442" s="56">
        <v>2050804</v>
      </c>
      <c r="B442" s="56" t="s">
        <v>959</v>
      </c>
      <c r="C442" s="35">
        <v>0</v>
      </c>
    </row>
    <row r="443" spans="1:3" ht="17.100000000000001" customHeight="1">
      <c r="A443" s="56">
        <v>2050899</v>
      </c>
      <c r="B443" s="56" t="s">
        <v>960</v>
      </c>
      <c r="C443" s="35">
        <v>0</v>
      </c>
    </row>
    <row r="444" spans="1:3" ht="17.100000000000001" customHeight="1">
      <c r="A444" s="56">
        <v>20509</v>
      </c>
      <c r="B444" s="59" t="s">
        <v>961</v>
      </c>
      <c r="C444" s="34">
        <f>SUM(C445:C450)</f>
        <v>0</v>
      </c>
    </row>
    <row r="445" spans="1:3" ht="17.100000000000001" customHeight="1">
      <c r="A445" s="56">
        <v>2050901</v>
      </c>
      <c r="B445" s="56" t="s">
        <v>962</v>
      </c>
      <c r="C445" s="35">
        <v>0</v>
      </c>
    </row>
    <row r="446" spans="1:3" ht="17.100000000000001" customHeight="1">
      <c r="A446" s="56">
        <v>2050902</v>
      </c>
      <c r="B446" s="56" t="s">
        <v>963</v>
      </c>
      <c r="C446" s="35">
        <v>0</v>
      </c>
    </row>
    <row r="447" spans="1:3" ht="17.100000000000001" customHeight="1">
      <c r="A447" s="56">
        <v>2050903</v>
      </c>
      <c r="B447" s="56" t="s">
        <v>964</v>
      </c>
      <c r="C447" s="35">
        <v>0</v>
      </c>
    </row>
    <row r="448" spans="1:3" ht="17.100000000000001" customHeight="1">
      <c r="A448" s="56">
        <v>2050904</v>
      </c>
      <c r="B448" s="56" t="s">
        <v>965</v>
      </c>
      <c r="C448" s="35">
        <v>0</v>
      </c>
    </row>
    <row r="449" spans="1:3" ht="17.100000000000001" customHeight="1">
      <c r="A449" s="56">
        <v>2050905</v>
      </c>
      <c r="B449" s="56" t="s">
        <v>966</v>
      </c>
      <c r="C449" s="35">
        <v>0</v>
      </c>
    </row>
    <row r="450" spans="1:3" ht="17.100000000000001" customHeight="1">
      <c r="A450" s="56">
        <v>2050999</v>
      </c>
      <c r="B450" s="56" t="s">
        <v>967</v>
      </c>
      <c r="C450" s="35">
        <v>0</v>
      </c>
    </row>
    <row r="451" spans="1:3" ht="17.100000000000001" customHeight="1">
      <c r="A451" s="56">
        <v>20599</v>
      </c>
      <c r="B451" s="59" t="s">
        <v>968</v>
      </c>
      <c r="C451" s="34">
        <f>C452</f>
        <v>0</v>
      </c>
    </row>
    <row r="452" spans="1:3" ht="17.100000000000001" customHeight="1">
      <c r="A452" s="56">
        <v>2059999</v>
      </c>
      <c r="B452" s="56" t="s">
        <v>969</v>
      </c>
      <c r="C452" s="35">
        <v>0</v>
      </c>
    </row>
    <row r="453" spans="1:3" ht="17.100000000000001" customHeight="1">
      <c r="A453" s="56">
        <v>206</v>
      </c>
      <c r="B453" s="59" t="s">
        <v>970</v>
      </c>
      <c r="C453" s="34">
        <f>SUM(C454,C459,C468,C474,C480,C485,C490,C497,C501,C504)</f>
        <v>1569</v>
      </c>
    </row>
    <row r="454" spans="1:3" ht="17.100000000000001" customHeight="1">
      <c r="A454" s="56">
        <v>20601</v>
      </c>
      <c r="B454" s="59" t="s">
        <v>971</v>
      </c>
      <c r="C454" s="34">
        <f>SUM(C455:C458)</f>
        <v>1569</v>
      </c>
    </row>
    <row r="455" spans="1:3" ht="17.100000000000001" customHeight="1">
      <c r="A455" s="56">
        <v>2060101</v>
      </c>
      <c r="B455" s="56" t="s">
        <v>680</v>
      </c>
      <c r="C455" s="35">
        <v>1569</v>
      </c>
    </row>
    <row r="456" spans="1:3" ht="17.100000000000001" customHeight="1">
      <c r="A456" s="56">
        <v>2060102</v>
      </c>
      <c r="B456" s="56" t="s">
        <v>681</v>
      </c>
      <c r="C456" s="35">
        <v>0</v>
      </c>
    </row>
    <row r="457" spans="1:3" ht="17.100000000000001" customHeight="1">
      <c r="A457" s="56">
        <v>2060103</v>
      </c>
      <c r="B457" s="56" t="s">
        <v>682</v>
      </c>
      <c r="C457" s="35">
        <v>0</v>
      </c>
    </row>
    <row r="458" spans="1:3" ht="17.100000000000001" customHeight="1">
      <c r="A458" s="56">
        <v>2060199</v>
      </c>
      <c r="B458" s="56" t="s">
        <v>972</v>
      </c>
      <c r="C458" s="35">
        <v>0</v>
      </c>
    </row>
    <row r="459" spans="1:3" ht="17.100000000000001" customHeight="1">
      <c r="A459" s="56">
        <v>20602</v>
      </c>
      <c r="B459" s="59" t="s">
        <v>973</v>
      </c>
      <c r="C459" s="34">
        <f>SUM(C460:C467)</f>
        <v>0</v>
      </c>
    </row>
    <row r="460" spans="1:3" ht="17.100000000000001" customHeight="1">
      <c r="A460" s="56">
        <v>2060201</v>
      </c>
      <c r="B460" s="56" t="s">
        <v>974</v>
      </c>
      <c r="C460" s="35">
        <v>0</v>
      </c>
    </row>
    <row r="461" spans="1:3" ht="17.100000000000001" customHeight="1">
      <c r="A461" s="56">
        <v>2060202</v>
      </c>
      <c r="B461" s="56" t="s">
        <v>975</v>
      </c>
      <c r="C461" s="35">
        <v>0</v>
      </c>
    </row>
    <row r="462" spans="1:3" ht="17.100000000000001" customHeight="1">
      <c r="A462" s="56">
        <v>2060203</v>
      </c>
      <c r="B462" s="56" t="s">
        <v>976</v>
      </c>
      <c r="C462" s="35">
        <v>0</v>
      </c>
    </row>
    <row r="463" spans="1:3" ht="17.100000000000001" customHeight="1">
      <c r="A463" s="56">
        <v>2060204</v>
      </c>
      <c r="B463" s="56" t="s">
        <v>977</v>
      </c>
      <c r="C463" s="35">
        <v>0</v>
      </c>
    </row>
    <row r="464" spans="1:3" ht="17.100000000000001" customHeight="1">
      <c r="A464" s="56">
        <v>2060205</v>
      </c>
      <c r="B464" s="56" t="s">
        <v>978</v>
      </c>
      <c r="C464" s="35">
        <v>0</v>
      </c>
    </row>
    <row r="465" spans="1:3" ht="17.100000000000001" customHeight="1">
      <c r="A465" s="56">
        <v>2060206</v>
      </c>
      <c r="B465" s="56" t="s">
        <v>979</v>
      </c>
      <c r="C465" s="35">
        <v>0</v>
      </c>
    </row>
    <row r="466" spans="1:3" ht="17.100000000000001" customHeight="1">
      <c r="A466" s="56">
        <v>2060207</v>
      </c>
      <c r="B466" s="56" t="s">
        <v>980</v>
      </c>
      <c r="C466" s="35">
        <v>0</v>
      </c>
    </row>
    <row r="467" spans="1:3" ht="17.100000000000001" customHeight="1">
      <c r="A467" s="56">
        <v>2060299</v>
      </c>
      <c r="B467" s="56" t="s">
        <v>981</v>
      </c>
      <c r="C467" s="35">
        <v>0</v>
      </c>
    </row>
    <row r="468" spans="1:3" ht="17.100000000000001" customHeight="1">
      <c r="A468" s="56">
        <v>20603</v>
      </c>
      <c r="B468" s="59" t="s">
        <v>982</v>
      </c>
      <c r="C468" s="34">
        <f>SUM(C469:C473)</f>
        <v>0</v>
      </c>
    </row>
    <row r="469" spans="1:3" ht="17.100000000000001" customHeight="1">
      <c r="A469" s="56">
        <v>2060301</v>
      </c>
      <c r="B469" s="56" t="s">
        <v>974</v>
      </c>
      <c r="C469" s="35">
        <v>0</v>
      </c>
    </row>
    <row r="470" spans="1:3" ht="17.100000000000001" customHeight="1">
      <c r="A470" s="56">
        <v>2060302</v>
      </c>
      <c r="B470" s="56" t="s">
        <v>983</v>
      </c>
      <c r="C470" s="35">
        <v>0</v>
      </c>
    </row>
    <row r="471" spans="1:3" ht="17.100000000000001" customHeight="1">
      <c r="A471" s="56">
        <v>2060303</v>
      </c>
      <c r="B471" s="56" t="s">
        <v>984</v>
      </c>
      <c r="C471" s="35">
        <v>0</v>
      </c>
    </row>
    <row r="472" spans="1:3" ht="17.100000000000001" customHeight="1">
      <c r="A472" s="56">
        <v>2060304</v>
      </c>
      <c r="B472" s="56" t="s">
        <v>985</v>
      </c>
      <c r="C472" s="35">
        <v>0</v>
      </c>
    </row>
    <row r="473" spans="1:3" ht="17.100000000000001" customHeight="1">
      <c r="A473" s="56">
        <v>2060399</v>
      </c>
      <c r="B473" s="56" t="s">
        <v>986</v>
      </c>
      <c r="C473" s="35">
        <v>0</v>
      </c>
    </row>
    <row r="474" spans="1:3" ht="17.100000000000001" customHeight="1">
      <c r="A474" s="56">
        <v>20604</v>
      </c>
      <c r="B474" s="59" t="s">
        <v>987</v>
      </c>
      <c r="C474" s="34">
        <f>SUM(C475:C479)</f>
        <v>0</v>
      </c>
    </row>
    <row r="475" spans="1:3" ht="17.100000000000001" customHeight="1">
      <c r="A475" s="56">
        <v>2060401</v>
      </c>
      <c r="B475" s="56" t="s">
        <v>974</v>
      </c>
      <c r="C475" s="35">
        <v>0</v>
      </c>
    </row>
    <row r="476" spans="1:3" ht="17.100000000000001" customHeight="1">
      <c r="A476" s="56">
        <v>2060402</v>
      </c>
      <c r="B476" s="56" t="s">
        <v>988</v>
      </c>
      <c r="C476" s="35">
        <v>0</v>
      </c>
    </row>
    <row r="477" spans="1:3" ht="17.100000000000001" customHeight="1">
      <c r="A477" s="56">
        <v>2060403</v>
      </c>
      <c r="B477" s="56" t="s">
        <v>989</v>
      </c>
      <c r="C477" s="35">
        <v>0</v>
      </c>
    </row>
    <row r="478" spans="1:3" ht="17.100000000000001" customHeight="1">
      <c r="A478" s="56">
        <v>2060404</v>
      </c>
      <c r="B478" s="56" t="s">
        <v>990</v>
      </c>
      <c r="C478" s="35">
        <v>0</v>
      </c>
    </row>
    <row r="479" spans="1:3" ht="17.100000000000001" customHeight="1">
      <c r="A479" s="56">
        <v>2060499</v>
      </c>
      <c r="B479" s="56" t="s">
        <v>991</v>
      </c>
      <c r="C479" s="35">
        <v>0</v>
      </c>
    </row>
    <row r="480" spans="1:3" ht="17.100000000000001" customHeight="1">
      <c r="A480" s="56">
        <v>20605</v>
      </c>
      <c r="B480" s="59" t="s">
        <v>992</v>
      </c>
      <c r="C480" s="34">
        <f>SUM(C481:C484)</f>
        <v>0</v>
      </c>
    </row>
    <row r="481" spans="1:3" ht="17.100000000000001" customHeight="1">
      <c r="A481" s="56">
        <v>2060501</v>
      </c>
      <c r="B481" s="56" t="s">
        <v>974</v>
      </c>
      <c r="C481" s="35">
        <v>0</v>
      </c>
    </row>
    <row r="482" spans="1:3" ht="17.100000000000001" customHeight="1">
      <c r="A482" s="56">
        <v>2060502</v>
      </c>
      <c r="B482" s="56" t="s">
        <v>993</v>
      </c>
      <c r="C482" s="35">
        <v>0</v>
      </c>
    </row>
    <row r="483" spans="1:3" ht="17.100000000000001" customHeight="1">
      <c r="A483" s="56">
        <v>2060503</v>
      </c>
      <c r="B483" s="56" t="s">
        <v>994</v>
      </c>
      <c r="C483" s="35">
        <v>0</v>
      </c>
    </row>
    <row r="484" spans="1:3" ht="17.100000000000001" customHeight="1">
      <c r="A484" s="56">
        <v>2060599</v>
      </c>
      <c r="B484" s="56" t="s">
        <v>995</v>
      </c>
      <c r="C484" s="35">
        <v>0</v>
      </c>
    </row>
    <row r="485" spans="1:3" ht="17.100000000000001" customHeight="1">
      <c r="A485" s="56">
        <v>20606</v>
      </c>
      <c r="B485" s="59" t="s">
        <v>996</v>
      </c>
      <c r="C485" s="34">
        <f>SUM(C486:C489)</f>
        <v>0</v>
      </c>
    </row>
    <row r="486" spans="1:3" ht="17.100000000000001" customHeight="1">
      <c r="A486" s="56">
        <v>2060601</v>
      </c>
      <c r="B486" s="56" t="s">
        <v>997</v>
      </c>
      <c r="C486" s="35">
        <v>0</v>
      </c>
    </row>
    <row r="487" spans="1:3" ht="17.100000000000001" customHeight="1">
      <c r="A487" s="56">
        <v>2060602</v>
      </c>
      <c r="B487" s="56" t="s">
        <v>998</v>
      </c>
      <c r="C487" s="35">
        <v>0</v>
      </c>
    </row>
    <row r="488" spans="1:3" ht="17.100000000000001" customHeight="1">
      <c r="A488" s="56">
        <v>2060603</v>
      </c>
      <c r="B488" s="56" t="s">
        <v>999</v>
      </c>
      <c r="C488" s="35">
        <v>0</v>
      </c>
    </row>
    <row r="489" spans="1:3" ht="17.100000000000001" customHeight="1">
      <c r="A489" s="56">
        <v>2060699</v>
      </c>
      <c r="B489" s="56" t="s">
        <v>1000</v>
      </c>
      <c r="C489" s="35">
        <v>0</v>
      </c>
    </row>
    <row r="490" spans="1:3" ht="17.100000000000001" customHeight="1">
      <c r="A490" s="56">
        <v>20607</v>
      </c>
      <c r="B490" s="59" t="s">
        <v>1001</v>
      </c>
      <c r="C490" s="34">
        <f>SUM(C491:C496)</f>
        <v>0</v>
      </c>
    </row>
    <row r="491" spans="1:3" ht="17.100000000000001" customHeight="1">
      <c r="A491" s="56">
        <v>2060701</v>
      </c>
      <c r="B491" s="56" t="s">
        <v>974</v>
      </c>
      <c r="C491" s="35">
        <v>0</v>
      </c>
    </row>
    <row r="492" spans="1:3" ht="17.100000000000001" customHeight="1">
      <c r="A492" s="56">
        <v>2060702</v>
      </c>
      <c r="B492" s="56" t="s">
        <v>1002</v>
      </c>
      <c r="C492" s="35">
        <v>0</v>
      </c>
    </row>
    <row r="493" spans="1:3" ht="17.100000000000001" customHeight="1">
      <c r="A493" s="56">
        <v>2060703</v>
      </c>
      <c r="B493" s="56" t="s">
        <v>1003</v>
      </c>
      <c r="C493" s="35">
        <v>0</v>
      </c>
    </row>
    <row r="494" spans="1:3" ht="17.100000000000001" customHeight="1">
      <c r="A494" s="56">
        <v>2060704</v>
      </c>
      <c r="B494" s="56" t="s">
        <v>1004</v>
      </c>
      <c r="C494" s="35">
        <v>0</v>
      </c>
    </row>
    <row r="495" spans="1:3" ht="17.100000000000001" customHeight="1">
      <c r="A495" s="56">
        <v>2060705</v>
      </c>
      <c r="B495" s="56" t="s">
        <v>1005</v>
      </c>
      <c r="C495" s="35">
        <v>0</v>
      </c>
    </row>
    <row r="496" spans="1:3" ht="17.100000000000001" customHeight="1">
      <c r="A496" s="56">
        <v>2060799</v>
      </c>
      <c r="B496" s="56" t="s">
        <v>1006</v>
      </c>
      <c r="C496" s="35">
        <v>0</v>
      </c>
    </row>
    <row r="497" spans="1:3" ht="17.100000000000001" customHeight="1">
      <c r="A497" s="56">
        <v>20608</v>
      </c>
      <c r="B497" s="59" t="s">
        <v>1007</v>
      </c>
      <c r="C497" s="34">
        <f>SUM(C498:C500)</f>
        <v>0</v>
      </c>
    </row>
    <row r="498" spans="1:3" ht="17.100000000000001" customHeight="1">
      <c r="A498" s="56">
        <v>2060801</v>
      </c>
      <c r="B498" s="56" t="s">
        <v>1008</v>
      </c>
      <c r="C498" s="35">
        <v>0</v>
      </c>
    </row>
    <row r="499" spans="1:3" ht="17.100000000000001" customHeight="1">
      <c r="A499" s="56">
        <v>2060802</v>
      </c>
      <c r="B499" s="56" t="s">
        <v>1009</v>
      </c>
      <c r="C499" s="35">
        <v>0</v>
      </c>
    </row>
    <row r="500" spans="1:3" ht="17.100000000000001" customHeight="1">
      <c r="A500" s="56">
        <v>2060899</v>
      </c>
      <c r="B500" s="56" t="s">
        <v>1010</v>
      </c>
      <c r="C500" s="35">
        <v>0</v>
      </c>
    </row>
    <row r="501" spans="1:3" ht="17.100000000000001" customHeight="1">
      <c r="A501" s="56">
        <v>20609</v>
      </c>
      <c r="B501" s="59" t="s">
        <v>1011</v>
      </c>
      <c r="C501" s="34">
        <f>C502+C503</f>
        <v>0</v>
      </c>
    </row>
    <row r="502" spans="1:3" ht="17.100000000000001" customHeight="1">
      <c r="A502" s="56">
        <v>2060901</v>
      </c>
      <c r="B502" s="56" t="s">
        <v>1012</v>
      </c>
      <c r="C502" s="35">
        <v>0</v>
      </c>
    </row>
    <row r="503" spans="1:3" ht="17.100000000000001" customHeight="1">
      <c r="A503" s="56">
        <v>2060902</v>
      </c>
      <c r="B503" s="56" t="s">
        <v>1013</v>
      </c>
      <c r="C503" s="35">
        <v>0</v>
      </c>
    </row>
    <row r="504" spans="1:3" ht="17.100000000000001" customHeight="1">
      <c r="A504" s="56">
        <v>20699</v>
      </c>
      <c r="B504" s="59" t="s">
        <v>1014</v>
      </c>
      <c r="C504" s="34">
        <f>SUM(C505:C508)</f>
        <v>0</v>
      </c>
    </row>
    <row r="505" spans="1:3" ht="17.100000000000001" customHeight="1">
      <c r="A505" s="56">
        <v>2069901</v>
      </c>
      <c r="B505" s="56" t="s">
        <v>1015</v>
      </c>
      <c r="C505" s="35">
        <v>0</v>
      </c>
    </row>
    <row r="506" spans="1:3" ht="17.100000000000001" customHeight="1">
      <c r="A506" s="56">
        <v>2069902</v>
      </c>
      <c r="B506" s="56" t="s">
        <v>1016</v>
      </c>
      <c r="C506" s="35">
        <v>0</v>
      </c>
    </row>
    <row r="507" spans="1:3" ht="17.100000000000001" customHeight="1">
      <c r="A507" s="56">
        <v>2069903</v>
      </c>
      <c r="B507" s="56" t="s">
        <v>1017</v>
      </c>
      <c r="C507" s="35">
        <v>0</v>
      </c>
    </row>
    <row r="508" spans="1:3" ht="17.100000000000001" customHeight="1">
      <c r="A508" s="56">
        <v>2069999</v>
      </c>
      <c r="B508" s="56" t="s">
        <v>1018</v>
      </c>
      <c r="C508" s="35">
        <v>0</v>
      </c>
    </row>
    <row r="509" spans="1:3" ht="17.100000000000001" customHeight="1">
      <c r="A509" s="56">
        <v>207</v>
      </c>
      <c r="B509" s="59" t="s">
        <v>1019</v>
      </c>
      <c r="C509" s="34">
        <f>SUM(C510,C526,C534,C545,C554,C561)</f>
        <v>476</v>
      </c>
    </row>
    <row r="510" spans="1:3" ht="17.100000000000001" customHeight="1">
      <c r="A510" s="56">
        <v>20701</v>
      </c>
      <c r="B510" s="59" t="s">
        <v>1020</v>
      </c>
      <c r="C510" s="34">
        <f>SUM(C511:C525)</f>
        <v>461</v>
      </c>
    </row>
    <row r="511" spans="1:3" ht="17.100000000000001" customHeight="1">
      <c r="A511" s="56">
        <v>2070101</v>
      </c>
      <c r="B511" s="56" t="s">
        <v>680</v>
      </c>
      <c r="C511" s="35">
        <v>397</v>
      </c>
    </row>
    <row r="512" spans="1:3" ht="17.100000000000001" customHeight="1">
      <c r="A512" s="56">
        <v>2070102</v>
      </c>
      <c r="B512" s="56" t="s">
        <v>681</v>
      </c>
      <c r="C512" s="35">
        <v>0</v>
      </c>
    </row>
    <row r="513" spans="1:3" ht="17.100000000000001" customHeight="1">
      <c r="A513" s="56">
        <v>2070103</v>
      </c>
      <c r="B513" s="56" t="s">
        <v>682</v>
      </c>
      <c r="C513" s="35">
        <v>0</v>
      </c>
    </row>
    <row r="514" spans="1:3" ht="17.100000000000001" customHeight="1">
      <c r="A514" s="56">
        <v>2070104</v>
      </c>
      <c r="B514" s="56" t="s">
        <v>1021</v>
      </c>
      <c r="C514" s="35">
        <v>10</v>
      </c>
    </row>
    <row r="515" spans="1:3" ht="17.100000000000001" customHeight="1">
      <c r="A515" s="56">
        <v>2070105</v>
      </c>
      <c r="B515" s="56" t="s">
        <v>1022</v>
      </c>
      <c r="C515" s="35">
        <v>15</v>
      </c>
    </row>
    <row r="516" spans="1:3" ht="17.100000000000001" customHeight="1">
      <c r="A516" s="56">
        <v>2070106</v>
      </c>
      <c r="B516" s="56" t="s">
        <v>1023</v>
      </c>
      <c r="C516" s="35">
        <v>0</v>
      </c>
    </row>
    <row r="517" spans="1:3" ht="17.100000000000001" customHeight="1">
      <c r="A517" s="56">
        <v>2070107</v>
      </c>
      <c r="B517" s="56" t="s">
        <v>1024</v>
      </c>
      <c r="C517" s="35">
        <v>0</v>
      </c>
    </row>
    <row r="518" spans="1:3" ht="17.100000000000001" customHeight="1">
      <c r="A518" s="56">
        <v>2070108</v>
      </c>
      <c r="B518" s="56" t="s">
        <v>1025</v>
      </c>
      <c r="C518" s="35">
        <v>21</v>
      </c>
    </row>
    <row r="519" spans="1:3" ht="17.100000000000001" customHeight="1">
      <c r="A519" s="56">
        <v>2070109</v>
      </c>
      <c r="B519" s="56" t="s">
        <v>1026</v>
      </c>
      <c r="C519" s="35">
        <v>0</v>
      </c>
    </row>
    <row r="520" spans="1:3" ht="17.100000000000001" customHeight="1">
      <c r="A520" s="56">
        <v>2070110</v>
      </c>
      <c r="B520" s="56" t="s">
        <v>1027</v>
      </c>
      <c r="C520" s="35">
        <v>4</v>
      </c>
    </row>
    <row r="521" spans="1:3" ht="17.100000000000001" customHeight="1">
      <c r="A521" s="56">
        <v>2070111</v>
      </c>
      <c r="B521" s="56" t="s">
        <v>1028</v>
      </c>
      <c r="C521" s="35">
        <v>0</v>
      </c>
    </row>
    <row r="522" spans="1:3" ht="17.100000000000001" customHeight="1">
      <c r="A522" s="56">
        <v>2070112</v>
      </c>
      <c r="B522" s="56" t="s">
        <v>1029</v>
      </c>
      <c r="C522" s="35">
        <v>0</v>
      </c>
    </row>
    <row r="523" spans="1:3" ht="17.100000000000001" customHeight="1">
      <c r="A523" s="56">
        <v>2070113</v>
      </c>
      <c r="B523" s="56" t="s">
        <v>1030</v>
      </c>
      <c r="C523" s="35">
        <v>0</v>
      </c>
    </row>
    <row r="524" spans="1:3" ht="17.100000000000001" customHeight="1">
      <c r="A524" s="56">
        <v>2070114</v>
      </c>
      <c r="B524" s="56" t="s">
        <v>1031</v>
      </c>
      <c r="C524" s="35">
        <v>0</v>
      </c>
    </row>
    <row r="525" spans="1:3" ht="17.100000000000001" customHeight="1">
      <c r="A525" s="56">
        <v>2070199</v>
      </c>
      <c r="B525" s="56" t="s">
        <v>1032</v>
      </c>
      <c r="C525" s="35">
        <v>14</v>
      </c>
    </row>
    <row r="526" spans="1:3" ht="17.100000000000001" customHeight="1">
      <c r="A526" s="56">
        <v>20702</v>
      </c>
      <c r="B526" s="59" t="s">
        <v>1033</v>
      </c>
      <c r="C526" s="34">
        <f>SUM(C527:C533)</f>
        <v>0</v>
      </c>
    </row>
    <row r="527" spans="1:3" ht="17.100000000000001" customHeight="1">
      <c r="A527" s="56">
        <v>2070201</v>
      </c>
      <c r="B527" s="56" t="s">
        <v>680</v>
      </c>
      <c r="C527" s="35">
        <v>0</v>
      </c>
    </row>
    <row r="528" spans="1:3" ht="17.100000000000001" customHeight="1">
      <c r="A528" s="56">
        <v>2070202</v>
      </c>
      <c r="B528" s="56" t="s">
        <v>681</v>
      </c>
      <c r="C528" s="35">
        <v>0</v>
      </c>
    </row>
    <row r="529" spans="1:3" ht="17.100000000000001" customHeight="1">
      <c r="A529" s="56">
        <v>2070203</v>
      </c>
      <c r="B529" s="56" t="s">
        <v>682</v>
      </c>
      <c r="C529" s="35">
        <v>0</v>
      </c>
    </row>
    <row r="530" spans="1:3" ht="17.100000000000001" customHeight="1">
      <c r="A530" s="56">
        <v>2070204</v>
      </c>
      <c r="B530" s="56" t="s">
        <v>1034</v>
      </c>
      <c r="C530" s="35">
        <v>0</v>
      </c>
    </row>
    <row r="531" spans="1:3" ht="17.100000000000001" customHeight="1">
      <c r="A531" s="56">
        <v>2070205</v>
      </c>
      <c r="B531" s="56" t="s">
        <v>1035</v>
      </c>
      <c r="C531" s="35">
        <v>0</v>
      </c>
    </row>
    <row r="532" spans="1:3" ht="17.100000000000001" customHeight="1">
      <c r="A532" s="56">
        <v>2070206</v>
      </c>
      <c r="B532" s="56" t="s">
        <v>1036</v>
      </c>
      <c r="C532" s="35">
        <v>0</v>
      </c>
    </row>
    <row r="533" spans="1:3" ht="17.100000000000001" customHeight="1">
      <c r="A533" s="56">
        <v>2070299</v>
      </c>
      <c r="B533" s="56" t="s">
        <v>1037</v>
      </c>
      <c r="C533" s="35">
        <v>0</v>
      </c>
    </row>
    <row r="534" spans="1:3" ht="17.100000000000001" customHeight="1">
      <c r="A534" s="56">
        <v>20703</v>
      </c>
      <c r="B534" s="59" t="s">
        <v>1038</v>
      </c>
      <c r="C534" s="34">
        <f>SUM(C535:C544)</f>
        <v>15</v>
      </c>
    </row>
    <row r="535" spans="1:3" ht="17.100000000000001" customHeight="1">
      <c r="A535" s="56">
        <v>2070301</v>
      </c>
      <c r="B535" s="56" t="s">
        <v>680</v>
      </c>
      <c r="C535" s="35">
        <v>0</v>
      </c>
    </row>
    <row r="536" spans="1:3" ht="17.100000000000001" customHeight="1">
      <c r="A536" s="56">
        <v>2070302</v>
      </c>
      <c r="B536" s="56" t="s">
        <v>681</v>
      </c>
      <c r="C536" s="35">
        <v>0</v>
      </c>
    </row>
    <row r="537" spans="1:3" ht="17.100000000000001" customHeight="1">
      <c r="A537" s="56">
        <v>2070303</v>
      </c>
      <c r="B537" s="56" t="s">
        <v>682</v>
      </c>
      <c r="C537" s="35">
        <v>0</v>
      </c>
    </row>
    <row r="538" spans="1:3" ht="17.100000000000001" customHeight="1">
      <c r="A538" s="56">
        <v>2070304</v>
      </c>
      <c r="B538" s="56" t="s">
        <v>1039</v>
      </c>
      <c r="C538" s="35">
        <v>0</v>
      </c>
    </row>
    <row r="539" spans="1:3" ht="17.100000000000001" customHeight="1">
      <c r="A539" s="56">
        <v>2070305</v>
      </c>
      <c r="B539" s="56" t="s">
        <v>1040</v>
      </c>
      <c r="C539" s="35">
        <v>11</v>
      </c>
    </row>
    <row r="540" spans="1:3" ht="17.100000000000001" customHeight="1">
      <c r="A540" s="56">
        <v>2070306</v>
      </c>
      <c r="B540" s="56" t="s">
        <v>1041</v>
      </c>
      <c r="C540" s="35">
        <v>0</v>
      </c>
    </row>
    <row r="541" spans="1:3" ht="17.100000000000001" customHeight="1">
      <c r="A541" s="56">
        <v>2070307</v>
      </c>
      <c r="B541" s="56" t="s">
        <v>1042</v>
      </c>
      <c r="C541" s="35">
        <v>0</v>
      </c>
    </row>
    <row r="542" spans="1:3" ht="17.100000000000001" customHeight="1">
      <c r="A542" s="56">
        <v>2070308</v>
      </c>
      <c r="B542" s="56" t="s">
        <v>1043</v>
      </c>
      <c r="C542" s="35">
        <v>4</v>
      </c>
    </row>
    <row r="543" spans="1:3" ht="17.100000000000001" customHeight="1">
      <c r="A543" s="56">
        <v>2070309</v>
      </c>
      <c r="B543" s="56" t="s">
        <v>1044</v>
      </c>
      <c r="C543" s="35">
        <v>0</v>
      </c>
    </row>
    <row r="544" spans="1:3" ht="17.100000000000001" customHeight="1">
      <c r="A544" s="56">
        <v>2070399</v>
      </c>
      <c r="B544" s="56" t="s">
        <v>1045</v>
      </c>
      <c r="C544" s="35">
        <v>0</v>
      </c>
    </row>
    <row r="545" spans="1:3" ht="17.100000000000001" customHeight="1">
      <c r="A545" s="56">
        <v>20706</v>
      </c>
      <c r="B545" s="60" t="s">
        <v>1046</v>
      </c>
      <c r="C545" s="34">
        <f>SUM(C546:C553)</f>
        <v>0</v>
      </c>
    </row>
    <row r="546" spans="1:3" ht="17.100000000000001" customHeight="1">
      <c r="A546" s="56">
        <v>2070601</v>
      </c>
      <c r="B546" s="33" t="s">
        <v>680</v>
      </c>
      <c r="C546" s="35">
        <v>0</v>
      </c>
    </row>
    <row r="547" spans="1:3" ht="17.100000000000001" customHeight="1">
      <c r="A547" s="56">
        <v>2070602</v>
      </c>
      <c r="B547" s="33" t="s">
        <v>681</v>
      </c>
      <c r="C547" s="35">
        <v>0</v>
      </c>
    </row>
    <row r="548" spans="1:3" ht="17.100000000000001" customHeight="1">
      <c r="A548" s="56">
        <v>2070603</v>
      </c>
      <c r="B548" s="33" t="s">
        <v>682</v>
      </c>
      <c r="C548" s="35">
        <v>0</v>
      </c>
    </row>
    <row r="549" spans="1:3" ht="17.100000000000001" customHeight="1">
      <c r="A549" s="56">
        <v>2070604</v>
      </c>
      <c r="B549" s="33" t="s">
        <v>1047</v>
      </c>
      <c r="C549" s="35">
        <v>0</v>
      </c>
    </row>
    <row r="550" spans="1:3" ht="17.100000000000001" customHeight="1">
      <c r="A550" s="56">
        <v>2070605</v>
      </c>
      <c r="B550" s="33" t="s">
        <v>1048</v>
      </c>
      <c r="C550" s="35">
        <v>0</v>
      </c>
    </row>
    <row r="551" spans="1:3" ht="17.100000000000001" customHeight="1">
      <c r="A551" s="56">
        <v>2070606</v>
      </c>
      <c r="B551" s="33" t="s">
        <v>1049</v>
      </c>
      <c r="C551" s="35">
        <v>0</v>
      </c>
    </row>
    <row r="552" spans="1:3" ht="17.100000000000001" customHeight="1">
      <c r="A552" s="56">
        <v>2070607</v>
      </c>
      <c r="B552" s="33" t="s">
        <v>1050</v>
      </c>
      <c r="C552" s="35">
        <v>0</v>
      </c>
    </row>
    <row r="553" spans="1:3" ht="17.100000000000001" customHeight="1">
      <c r="A553" s="56">
        <v>2070699</v>
      </c>
      <c r="B553" s="33" t="s">
        <v>1051</v>
      </c>
      <c r="C553" s="35">
        <v>0</v>
      </c>
    </row>
    <row r="554" spans="1:3" ht="17.100000000000001" customHeight="1">
      <c r="A554" s="56">
        <v>20708</v>
      </c>
      <c r="B554" s="60" t="s">
        <v>1052</v>
      </c>
      <c r="C554" s="34">
        <f>SUM(C555:C560)</f>
        <v>0</v>
      </c>
    </row>
    <row r="555" spans="1:3" ht="17.100000000000001" customHeight="1">
      <c r="A555" s="56">
        <v>2070801</v>
      </c>
      <c r="B555" s="33" t="s">
        <v>680</v>
      </c>
      <c r="C555" s="35">
        <v>0</v>
      </c>
    </row>
    <row r="556" spans="1:3" ht="17.100000000000001" customHeight="1">
      <c r="A556" s="56">
        <v>2070802</v>
      </c>
      <c r="B556" s="33" t="s">
        <v>681</v>
      </c>
      <c r="C556" s="35">
        <v>0</v>
      </c>
    </row>
    <row r="557" spans="1:3" ht="17.100000000000001" customHeight="1">
      <c r="A557" s="56">
        <v>2070803</v>
      </c>
      <c r="B557" s="33" t="s">
        <v>682</v>
      </c>
      <c r="C557" s="35">
        <v>0</v>
      </c>
    </row>
    <row r="558" spans="1:3" ht="17.100000000000001" customHeight="1">
      <c r="A558" s="56">
        <v>2070804</v>
      </c>
      <c r="B558" s="33" t="s">
        <v>1053</v>
      </c>
      <c r="C558" s="35">
        <v>0</v>
      </c>
    </row>
    <row r="559" spans="1:3" ht="17.100000000000001" customHeight="1">
      <c r="A559" s="56">
        <v>2070805</v>
      </c>
      <c r="B559" s="33" t="s">
        <v>1054</v>
      </c>
      <c r="C559" s="35">
        <v>0</v>
      </c>
    </row>
    <row r="560" spans="1:3" ht="17.100000000000001" customHeight="1">
      <c r="A560" s="56">
        <v>2070899</v>
      </c>
      <c r="B560" s="33" t="s">
        <v>1055</v>
      </c>
      <c r="C560" s="35">
        <v>0</v>
      </c>
    </row>
    <row r="561" spans="1:3" ht="17.100000000000001" customHeight="1">
      <c r="A561" s="56">
        <v>20799</v>
      </c>
      <c r="B561" s="59" t="s">
        <v>1056</v>
      </c>
      <c r="C561" s="34">
        <f>SUM(C562:C564)</f>
        <v>0</v>
      </c>
    </row>
    <row r="562" spans="1:3" ht="17.100000000000001" customHeight="1">
      <c r="A562" s="56">
        <v>2079902</v>
      </c>
      <c r="B562" s="56" t="s">
        <v>1057</v>
      </c>
      <c r="C562" s="35">
        <v>0</v>
      </c>
    </row>
    <row r="563" spans="1:3" ht="17.100000000000001" customHeight="1">
      <c r="A563" s="56">
        <v>2079903</v>
      </c>
      <c r="B563" s="56" t="s">
        <v>1058</v>
      </c>
      <c r="C563" s="35">
        <v>0</v>
      </c>
    </row>
    <row r="564" spans="1:3" ht="17.100000000000001" customHeight="1">
      <c r="A564" s="56">
        <v>2079999</v>
      </c>
      <c r="B564" s="56" t="s">
        <v>1059</v>
      </c>
      <c r="C564" s="35">
        <v>0</v>
      </c>
    </row>
    <row r="565" spans="1:3" ht="17.100000000000001" customHeight="1">
      <c r="A565" s="56">
        <v>208</v>
      </c>
      <c r="B565" s="59" t="s">
        <v>1060</v>
      </c>
      <c r="C565" s="34">
        <f>SUM(C566,C580,C588,C590,C599,C603,C613,C621,C628,C635,C644,C649,C652,C655,C658,C661,C664,C668,C673,C681)</f>
        <v>69939</v>
      </c>
    </row>
    <row r="566" spans="1:3" ht="17.100000000000001" customHeight="1">
      <c r="A566" s="56">
        <v>20801</v>
      </c>
      <c r="B566" s="59" t="s">
        <v>1061</v>
      </c>
      <c r="C566" s="34">
        <f>SUM(C567:C579)</f>
        <v>1091</v>
      </c>
    </row>
    <row r="567" spans="1:3" ht="17.100000000000001" customHeight="1">
      <c r="A567" s="56">
        <v>2080101</v>
      </c>
      <c r="B567" s="56" t="s">
        <v>680</v>
      </c>
      <c r="C567" s="35">
        <v>989</v>
      </c>
    </row>
    <row r="568" spans="1:3" ht="17.100000000000001" customHeight="1">
      <c r="A568" s="56">
        <v>2080102</v>
      </c>
      <c r="B568" s="56" t="s">
        <v>681</v>
      </c>
      <c r="C568" s="35">
        <v>102</v>
      </c>
    </row>
    <row r="569" spans="1:3" ht="17.100000000000001" customHeight="1">
      <c r="A569" s="56">
        <v>2080103</v>
      </c>
      <c r="B569" s="56" t="s">
        <v>682</v>
      </c>
      <c r="C569" s="35">
        <v>0</v>
      </c>
    </row>
    <row r="570" spans="1:3" ht="17.100000000000001" customHeight="1">
      <c r="A570" s="56">
        <v>2080104</v>
      </c>
      <c r="B570" s="56" t="s">
        <v>1062</v>
      </c>
      <c r="C570" s="35">
        <v>0</v>
      </c>
    </row>
    <row r="571" spans="1:3" ht="17.100000000000001" customHeight="1">
      <c r="A571" s="56">
        <v>2080105</v>
      </c>
      <c r="B571" s="56" t="s">
        <v>1063</v>
      </c>
      <c r="C571" s="35">
        <v>0</v>
      </c>
    </row>
    <row r="572" spans="1:3" ht="17.100000000000001" customHeight="1">
      <c r="A572" s="56">
        <v>2080106</v>
      </c>
      <c r="B572" s="56" t="s">
        <v>1064</v>
      </c>
      <c r="C572" s="35">
        <v>0</v>
      </c>
    </row>
    <row r="573" spans="1:3" ht="17.100000000000001" customHeight="1">
      <c r="A573" s="56">
        <v>2080107</v>
      </c>
      <c r="B573" s="56" t="s">
        <v>1065</v>
      </c>
      <c r="C573" s="35">
        <v>0</v>
      </c>
    </row>
    <row r="574" spans="1:3" ht="17.100000000000001" customHeight="1">
      <c r="A574" s="56">
        <v>2080108</v>
      </c>
      <c r="B574" s="56" t="s">
        <v>721</v>
      </c>
      <c r="C574" s="35">
        <v>0</v>
      </c>
    </row>
    <row r="575" spans="1:3" ht="17.100000000000001" customHeight="1">
      <c r="A575" s="56">
        <v>2080109</v>
      </c>
      <c r="B575" s="56" t="s">
        <v>1066</v>
      </c>
      <c r="C575" s="35">
        <v>0</v>
      </c>
    </row>
    <row r="576" spans="1:3" ht="17.100000000000001" customHeight="1">
      <c r="A576" s="56">
        <v>2080110</v>
      </c>
      <c r="B576" s="56" t="s">
        <v>1067</v>
      </c>
      <c r="C576" s="35">
        <v>0</v>
      </c>
    </row>
    <row r="577" spans="1:3" ht="17.100000000000001" customHeight="1">
      <c r="A577" s="56">
        <v>2080111</v>
      </c>
      <c r="B577" s="56" t="s">
        <v>1068</v>
      </c>
      <c r="C577" s="35">
        <v>0</v>
      </c>
    </row>
    <row r="578" spans="1:3" ht="17.100000000000001" customHeight="1">
      <c r="A578" s="56">
        <v>2080112</v>
      </c>
      <c r="B578" s="56" t="s">
        <v>1069</v>
      </c>
      <c r="C578" s="35">
        <v>0</v>
      </c>
    </row>
    <row r="579" spans="1:3" ht="17.100000000000001" customHeight="1">
      <c r="A579" s="56">
        <v>2080199</v>
      </c>
      <c r="B579" s="56" t="s">
        <v>1070</v>
      </c>
      <c r="C579" s="35">
        <v>0</v>
      </c>
    </row>
    <row r="580" spans="1:3" ht="17.100000000000001" customHeight="1">
      <c r="A580" s="56">
        <v>20802</v>
      </c>
      <c r="B580" s="59" t="s">
        <v>1071</v>
      </c>
      <c r="C580" s="34">
        <f>SUM(C581:C587)</f>
        <v>346</v>
      </c>
    </row>
    <row r="581" spans="1:3" ht="17.100000000000001" customHeight="1">
      <c r="A581" s="56">
        <v>2080201</v>
      </c>
      <c r="B581" s="56" t="s">
        <v>680</v>
      </c>
      <c r="C581" s="35">
        <v>320</v>
      </c>
    </row>
    <row r="582" spans="1:3" ht="17.100000000000001" customHeight="1">
      <c r="A582" s="56">
        <v>2080202</v>
      </c>
      <c r="B582" s="56" t="s">
        <v>681</v>
      </c>
      <c r="C582" s="35">
        <v>1</v>
      </c>
    </row>
    <row r="583" spans="1:3" ht="17.100000000000001" customHeight="1">
      <c r="A583" s="56">
        <v>2080203</v>
      </c>
      <c r="B583" s="56" t="s">
        <v>682</v>
      </c>
      <c r="C583" s="35">
        <v>0</v>
      </c>
    </row>
    <row r="584" spans="1:3" ht="17.100000000000001" customHeight="1">
      <c r="A584" s="56">
        <v>2080206</v>
      </c>
      <c r="B584" s="56" t="s">
        <v>1072</v>
      </c>
      <c r="C584" s="35">
        <v>0</v>
      </c>
    </row>
    <row r="585" spans="1:3" ht="17.100000000000001" customHeight="1">
      <c r="A585" s="56">
        <v>2080207</v>
      </c>
      <c r="B585" s="56" t="s">
        <v>1073</v>
      </c>
      <c r="C585" s="35">
        <v>25</v>
      </c>
    </row>
    <row r="586" spans="1:3" ht="17.100000000000001" customHeight="1">
      <c r="A586" s="56">
        <v>2080208</v>
      </c>
      <c r="B586" s="56" t="s">
        <v>1074</v>
      </c>
      <c r="C586" s="35">
        <v>0</v>
      </c>
    </row>
    <row r="587" spans="1:3" ht="17.100000000000001" customHeight="1">
      <c r="A587" s="56">
        <v>2080299</v>
      </c>
      <c r="B587" s="56" t="s">
        <v>1075</v>
      </c>
      <c r="C587" s="35">
        <v>0</v>
      </c>
    </row>
    <row r="588" spans="1:3" ht="17.100000000000001" customHeight="1">
      <c r="A588" s="56">
        <v>20804</v>
      </c>
      <c r="B588" s="59" t="s">
        <v>1076</v>
      </c>
      <c r="C588" s="34">
        <f>C589</f>
        <v>0</v>
      </c>
    </row>
    <row r="589" spans="1:3" ht="17.100000000000001" customHeight="1">
      <c r="A589" s="56">
        <v>2080402</v>
      </c>
      <c r="B589" s="56" t="s">
        <v>1077</v>
      </c>
      <c r="C589" s="35">
        <v>0</v>
      </c>
    </row>
    <row r="590" spans="1:3" ht="17.100000000000001" customHeight="1">
      <c r="A590" s="56">
        <v>20805</v>
      </c>
      <c r="B590" s="59" t="s">
        <v>1078</v>
      </c>
      <c r="C590" s="34">
        <f>SUM(C591:C598)</f>
        <v>3867</v>
      </c>
    </row>
    <row r="591" spans="1:3" ht="17.100000000000001" customHeight="1">
      <c r="A591" s="56">
        <v>2080501</v>
      </c>
      <c r="B591" s="56" t="s">
        <v>1079</v>
      </c>
      <c r="C591" s="35">
        <v>0</v>
      </c>
    </row>
    <row r="592" spans="1:3" ht="17.100000000000001" customHeight="1">
      <c r="A592" s="56">
        <v>2080502</v>
      </c>
      <c r="B592" s="56" t="s">
        <v>1080</v>
      </c>
      <c r="C592" s="35">
        <v>0</v>
      </c>
    </row>
    <row r="593" spans="1:3" ht="17.100000000000001" customHeight="1">
      <c r="A593" s="56">
        <v>2080503</v>
      </c>
      <c r="B593" s="56" t="s">
        <v>1081</v>
      </c>
      <c r="C593" s="35">
        <v>0</v>
      </c>
    </row>
    <row r="594" spans="1:3" ht="17.100000000000001" customHeight="1">
      <c r="A594" s="56">
        <v>2080504</v>
      </c>
      <c r="B594" s="56" t="s">
        <v>1082</v>
      </c>
      <c r="C594" s="35">
        <v>0</v>
      </c>
    </row>
    <row r="595" spans="1:3" ht="17.100000000000001" customHeight="1">
      <c r="A595" s="56">
        <v>2080505</v>
      </c>
      <c r="B595" s="56" t="s">
        <v>1083</v>
      </c>
      <c r="C595" s="35">
        <v>413</v>
      </c>
    </row>
    <row r="596" spans="1:3" ht="17.100000000000001" customHeight="1">
      <c r="A596" s="56">
        <v>2080506</v>
      </c>
      <c r="B596" s="56" t="s">
        <v>1084</v>
      </c>
      <c r="C596" s="35">
        <v>0</v>
      </c>
    </row>
    <row r="597" spans="1:3" ht="17.100000000000001" customHeight="1">
      <c r="A597" s="56">
        <v>2080507</v>
      </c>
      <c r="B597" s="56" t="s">
        <v>1085</v>
      </c>
      <c r="C597" s="35">
        <v>3454</v>
      </c>
    </row>
    <row r="598" spans="1:3" ht="17.100000000000001" customHeight="1">
      <c r="A598" s="56">
        <v>2080599</v>
      </c>
      <c r="B598" s="56" t="s">
        <v>1086</v>
      </c>
      <c r="C598" s="35">
        <v>0</v>
      </c>
    </row>
    <row r="599" spans="1:3" ht="17.100000000000001" customHeight="1">
      <c r="A599" s="56">
        <v>20806</v>
      </c>
      <c r="B599" s="59" t="s">
        <v>1087</v>
      </c>
      <c r="C599" s="34">
        <f>SUM(C600:C602)</f>
        <v>0</v>
      </c>
    </row>
    <row r="600" spans="1:3" ht="17.100000000000001" customHeight="1">
      <c r="A600" s="56">
        <v>2080601</v>
      </c>
      <c r="B600" s="56" t="s">
        <v>1088</v>
      </c>
      <c r="C600" s="35">
        <v>0</v>
      </c>
    </row>
    <row r="601" spans="1:3" ht="17.100000000000001" customHeight="1">
      <c r="A601" s="56">
        <v>2080602</v>
      </c>
      <c r="B601" s="56" t="s">
        <v>1089</v>
      </c>
      <c r="C601" s="35">
        <v>0</v>
      </c>
    </row>
    <row r="602" spans="1:3" ht="17.100000000000001" customHeight="1">
      <c r="A602" s="56">
        <v>2080699</v>
      </c>
      <c r="B602" s="56" t="s">
        <v>1090</v>
      </c>
      <c r="C602" s="35">
        <v>0</v>
      </c>
    </row>
    <row r="603" spans="1:3" ht="17.100000000000001" customHeight="1">
      <c r="A603" s="56">
        <v>20807</v>
      </c>
      <c r="B603" s="59" t="s">
        <v>1091</v>
      </c>
      <c r="C603" s="34">
        <f>SUM(C604:C612)</f>
        <v>376</v>
      </c>
    </row>
    <row r="604" spans="1:3" ht="17.100000000000001" customHeight="1">
      <c r="A604" s="56">
        <v>2080701</v>
      </c>
      <c r="B604" s="56" t="s">
        <v>1092</v>
      </c>
      <c r="C604" s="35">
        <v>0</v>
      </c>
    </row>
    <row r="605" spans="1:3" ht="17.100000000000001" customHeight="1">
      <c r="A605" s="56">
        <v>2080702</v>
      </c>
      <c r="B605" s="56" t="s">
        <v>1093</v>
      </c>
      <c r="C605" s="35">
        <v>0</v>
      </c>
    </row>
    <row r="606" spans="1:3" ht="17.100000000000001" customHeight="1">
      <c r="A606" s="56">
        <v>2080704</v>
      </c>
      <c r="B606" s="56" t="s">
        <v>1094</v>
      </c>
      <c r="C606" s="35">
        <v>0</v>
      </c>
    </row>
    <row r="607" spans="1:3" ht="17.100000000000001" customHeight="1">
      <c r="A607" s="56">
        <v>2080705</v>
      </c>
      <c r="B607" s="56" t="s">
        <v>1095</v>
      </c>
      <c r="C607" s="35">
        <v>0</v>
      </c>
    </row>
    <row r="608" spans="1:3" ht="17.100000000000001" customHeight="1">
      <c r="A608" s="56">
        <v>2080709</v>
      </c>
      <c r="B608" s="56" t="s">
        <v>1096</v>
      </c>
      <c r="C608" s="35">
        <v>0</v>
      </c>
    </row>
    <row r="609" spans="1:3" ht="17.100000000000001" customHeight="1">
      <c r="A609" s="56">
        <v>2080711</v>
      </c>
      <c r="B609" s="56" t="s">
        <v>1097</v>
      </c>
      <c r="C609" s="35">
        <v>100</v>
      </c>
    </row>
    <row r="610" spans="1:3" ht="17.100000000000001" customHeight="1">
      <c r="A610" s="56">
        <v>2080712</v>
      </c>
      <c r="B610" s="56" t="s">
        <v>1098</v>
      </c>
      <c r="C610" s="35">
        <v>0</v>
      </c>
    </row>
    <row r="611" spans="1:3" ht="17.100000000000001" customHeight="1">
      <c r="A611" s="56">
        <v>2080713</v>
      </c>
      <c r="B611" s="56" t="s">
        <v>1099</v>
      </c>
      <c r="C611" s="35">
        <v>0</v>
      </c>
    </row>
    <row r="612" spans="1:3" ht="17.100000000000001" customHeight="1">
      <c r="A612" s="56">
        <v>2080799</v>
      </c>
      <c r="B612" s="56" t="s">
        <v>1100</v>
      </c>
      <c r="C612" s="35">
        <v>276</v>
      </c>
    </row>
    <row r="613" spans="1:3" ht="17.100000000000001" customHeight="1">
      <c r="A613" s="56">
        <v>20808</v>
      </c>
      <c r="B613" s="59" t="s">
        <v>1101</v>
      </c>
      <c r="C613" s="34">
        <f>SUM(C614:C620)</f>
        <v>646</v>
      </c>
    </row>
    <row r="614" spans="1:3" ht="17.100000000000001" customHeight="1">
      <c r="A614" s="56">
        <v>2080801</v>
      </c>
      <c r="B614" s="56" t="s">
        <v>1102</v>
      </c>
      <c r="C614" s="35">
        <v>75</v>
      </c>
    </row>
    <row r="615" spans="1:3" ht="17.100000000000001" customHeight="1">
      <c r="A615" s="56">
        <v>2080802</v>
      </c>
      <c r="B615" s="56" t="s">
        <v>1103</v>
      </c>
      <c r="C615" s="35">
        <v>252</v>
      </c>
    </row>
    <row r="616" spans="1:3" ht="17.100000000000001" customHeight="1">
      <c r="A616" s="56">
        <v>2080803</v>
      </c>
      <c r="B616" s="56" t="s">
        <v>1104</v>
      </c>
      <c r="C616" s="35">
        <v>80</v>
      </c>
    </row>
    <row r="617" spans="1:3" ht="17.100000000000001" customHeight="1">
      <c r="A617" s="56">
        <v>2080804</v>
      </c>
      <c r="B617" s="56" t="s">
        <v>1105</v>
      </c>
      <c r="C617" s="35">
        <v>0</v>
      </c>
    </row>
    <row r="618" spans="1:3" ht="17.100000000000001" customHeight="1">
      <c r="A618" s="56">
        <v>2080805</v>
      </c>
      <c r="B618" s="56" t="s">
        <v>1106</v>
      </c>
      <c r="C618" s="35">
        <v>213</v>
      </c>
    </row>
    <row r="619" spans="1:3" ht="17.100000000000001" customHeight="1">
      <c r="A619" s="56">
        <v>2080806</v>
      </c>
      <c r="B619" s="56" t="s">
        <v>1107</v>
      </c>
      <c r="C619" s="35">
        <v>0</v>
      </c>
    </row>
    <row r="620" spans="1:3" ht="17.100000000000001" customHeight="1">
      <c r="A620" s="56">
        <v>2080899</v>
      </c>
      <c r="B620" s="56" t="s">
        <v>1108</v>
      </c>
      <c r="C620" s="35">
        <v>26</v>
      </c>
    </row>
    <row r="621" spans="1:3" ht="17.100000000000001" customHeight="1">
      <c r="A621" s="56">
        <v>20809</v>
      </c>
      <c r="B621" s="59" t="s">
        <v>1109</v>
      </c>
      <c r="C621" s="34">
        <f>SUM(C622:C627)</f>
        <v>226</v>
      </c>
    </row>
    <row r="622" spans="1:3" ht="17.100000000000001" customHeight="1">
      <c r="A622" s="56">
        <v>2080901</v>
      </c>
      <c r="B622" s="56" t="s">
        <v>1110</v>
      </c>
      <c r="C622" s="35">
        <v>118</v>
      </c>
    </row>
    <row r="623" spans="1:3" ht="17.100000000000001" customHeight="1">
      <c r="A623" s="56">
        <v>2080902</v>
      </c>
      <c r="B623" s="56" t="s">
        <v>1111</v>
      </c>
      <c r="C623" s="35">
        <v>0</v>
      </c>
    </row>
    <row r="624" spans="1:3" ht="17.100000000000001" customHeight="1">
      <c r="A624" s="56">
        <v>2080903</v>
      </c>
      <c r="B624" s="56" t="s">
        <v>1112</v>
      </c>
      <c r="C624" s="35">
        <v>0</v>
      </c>
    </row>
    <row r="625" spans="1:3" ht="17.100000000000001" customHeight="1">
      <c r="A625" s="56">
        <v>2080904</v>
      </c>
      <c r="B625" s="56" t="s">
        <v>1113</v>
      </c>
      <c r="C625" s="35">
        <v>2</v>
      </c>
    </row>
    <row r="626" spans="1:3" ht="17.100000000000001" customHeight="1">
      <c r="A626" s="56">
        <v>2080905</v>
      </c>
      <c r="B626" s="56" t="s">
        <v>1114</v>
      </c>
      <c r="C626" s="35">
        <v>0</v>
      </c>
    </row>
    <row r="627" spans="1:3" ht="17.100000000000001" customHeight="1">
      <c r="A627" s="56">
        <v>2080999</v>
      </c>
      <c r="B627" s="56" t="s">
        <v>1115</v>
      </c>
      <c r="C627" s="35">
        <v>106</v>
      </c>
    </row>
    <row r="628" spans="1:3" ht="17.100000000000001" customHeight="1">
      <c r="A628" s="56">
        <v>20810</v>
      </c>
      <c r="B628" s="59" t="s">
        <v>1116</v>
      </c>
      <c r="C628" s="34">
        <f>SUM(C629:C634)</f>
        <v>243</v>
      </c>
    </row>
    <row r="629" spans="1:3" ht="17.100000000000001" customHeight="1">
      <c r="A629" s="56">
        <v>2081001</v>
      </c>
      <c r="B629" s="56" t="s">
        <v>1117</v>
      </c>
      <c r="C629" s="35">
        <v>1</v>
      </c>
    </row>
    <row r="630" spans="1:3" ht="17.100000000000001" customHeight="1">
      <c r="A630" s="56">
        <v>2081002</v>
      </c>
      <c r="B630" s="56" t="s">
        <v>1118</v>
      </c>
      <c r="C630" s="35">
        <v>221</v>
      </c>
    </row>
    <row r="631" spans="1:3" ht="17.100000000000001" customHeight="1">
      <c r="A631" s="56">
        <v>2081003</v>
      </c>
      <c r="B631" s="56" t="s">
        <v>1119</v>
      </c>
      <c r="C631" s="35">
        <v>0</v>
      </c>
    </row>
    <row r="632" spans="1:3" ht="17.100000000000001" customHeight="1">
      <c r="A632" s="56">
        <v>2081004</v>
      </c>
      <c r="B632" s="56" t="s">
        <v>1120</v>
      </c>
      <c r="C632" s="35">
        <v>0</v>
      </c>
    </row>
    <row r="633" spans="1:3" ht="17.100000000000001" customHeight="1">
      <c r="A633" s="56">
        <v>2081005</v>
      </c>
      <c r="B633" s="56" t="s">
        <v>1121</v>
      </c>
      <c r="C633" s="35">
        <v>21</v>
      </c>
    </row>
    <row r="634" spans="1:3" ht="17.100000000000001" customHeight="1">
      <c r="A634" s="56">
        <v>2081099</v>
      </c>
      <c r="B634" s="56" t="s">
        <v>1122</v>
      </c>
      <c r="C634" s="35">
        <v>0</v>
      </c>
    </row>
    <row r="635" spans="1:3" ht="17.100000000000001" customHeight="1">
      <c r="A635" s="56">
        <v>20811</v>
      </c>
      <c r="B635" s="59" t="s">
        <v>1123</v>
      </c>
      <c r="C635" s="34">
        <f>SUM(C636:C643)</f>
        <v>313</v>
      </c>
    </row>
    <row r="636" spans="1:3" ht="17.100000000000001" customHeight="1">
      <c r="A636" s="56">
        <v>2081101</v>
      </c>
      <c r="B636" s="56" t="s">
        <v>680</v>
      </c>
      <c r="C636" s="35">
        <v>86</v>
      </c>
    </row>
    <row r="637" spans="1:3" ht="17.100000000000001" customHeight="1">
      <c r="A637" s="56">
        <v>2081102</v>
      </c>
      <c r="B637" s="56" t="s">
        <v>681</v>
      </c>
      <c r="C637" s="35">
        <v>0</v>
      </c>
    </row>
    <row r="638" spans="1:3" ht="17.100000000000001" customHeight="1">
      <c r="A638" s="56">
        <v>2081103</v>
      </c>
      <c r="B638" s="56" t="s">
        <v>682</v>
      </c>
      <c r="C638" s="35">
        <v>0</v>
      </c>
    </row>
    <row r="639" spans="1:3" ht="17.100000000000001" customHeight="1">
      <c r="A639" s="56">
        <v>2081104</v>
      </c>
      <c r="B639" s="56" t="s">
        <v>1124</v>
      </c>
      <c r="C639" s="35">
        <v>21</v>
      </c>
    </row>
    <row r="640" spans="1:3" ht="17.100000000000001" customHeight="1">
      <c r="A640" s="56">
        <v>2081105</v>
      </c>
      <c r="B640" s="56" t="s">
        <v>1125</v>
      </c>
      <c r="C640" s="35">
        <v>97</v>
      </c>
    </row>
    <row r="641" spans="1:3" ht="17.100000000000001" customHeight="1">
      <c r="A641" s="56">
        <v>2081106</v>
      </c>
      <c r="B641" s="56" t="s">
        <v>1126</v>
      </c>
      <c r="C641" s="35">
        <v>0</v>
      </c>
    </row>
    <row r="642" spans="1:3" ht="17.100000000000001" customHeight="1">
      <c r="A642" s="56">
        <v>2081107</v>
      </c>
      <c r="B642" s="56" t="s">
        <v>1127</v>
      </c>
      <c r="C642" s="35">
        <v>109</v>
      </c>
    </row>
    <row r="643" spans="1:3" ht="17.100000000000001" customHeight="1">
      <c r="A643" s="56">
        <v>2081199</v>
      </c>
      <c r="B643" s="56" t="s">
        <v>1128</v>
      </c>
      <c r="C643" s="35">
        <v>0</v>
      </c>
    </row>
    <row r="644" spans="1:3" ht="17.100000000000001" customHeight="1">
      <c r="A644" s="56">
        <v>20816</v>
      </c>
      <c r="B644" s="59" t="s">
        <v>1129</v>
      </c>
      <c r="C644" s="34">
        <f>SUM(C645:C648)</f>
        <v>0</v>
      </c>
    </row>
    <row r="645" spans="1:3" ht="17.100000000000001" customHeight="1">
      <c r="A645" s="56">
        <v>2081601</v>
      </c>
      <c r="B645" s="56" t="s">
        <v>680</v>
      </c>
      <c r="C645" s="35">
        <v>0</v>
      </c>
    </row>
    <row r="646" spans="1:3" ht="17.100000000000001" customHeight="1">
      <c r="A646" s="56">
        <v>2081602</v>
      </c>
      <c r="B646" s="56" t="s">
        <v>681</v>
      </c>
      <c r="C646" s="35">
        <v>0</v>
      </c>
    </row>
    <row r="647" spans="1:3" ht="17.100000000000001" customHeight="1">
      <c r="A647" s="56">
        <v>2081603</v>
      </c>
      <c r="B647" s="56" t="s">
        <v>682</v>
      </c>
      <c r="C647" s="35">
        <v>0</v>
      </c>
    </row>
    <row r="648" spans="1:3" ht="17.100000000000001" customHeight="1">
      <c r="A648" s="56">
        <v>2081699</v>
      </c>
      <c r="B648" s="56" t="s">
        <v>1130</v>
      </c>
      <c r="C648" s="35">
        <v>0</v>
      </c>
    </row>
    <row r="649" spans="1:3" ht="17.100000000000001" customHeight="1">
      <c r="A649" s="56">
        <v>20819</v>
      </c>
      <c r="B649" s="59" t="s">
        <v>1131</v>
      </c>
      <c r="C649" s="34">
        <f>SUM(C650:C651)</f>
        <v>4160</v>
      </c>
    </row>
    <row r="650" spans="1:3" ht="17.100000000000001" customHeight="1">
      <c r="A650" s="56">
        <v>2081901</v>
      </c>
      <c r="B650" s="56" t="s">
        <v>1132</v>
      </c>
      <c r="C650" s="35">
        <v>4160</v>
      </c>
    </row>
    <row r="651" spans="1:3" ht="17.100000000000001" customHeight="1">
      <c r="A651" s="56">
        <v>2081902</v>
      </c>
      <c r="B651" s="56" t="s">
        <v>1133</v>
      </c>
      <c r="C651" s="35">
        <v>0</v>
      </c>
    </row>
    <row r="652" spans="1:3" ht="17.100000000000001" customHeight="1">
      <c r="A652" s="56">
        <v>20820</v>
      </c>
      <c r="B652" s="59" t="s">
        <v>1134</v>
      </c>
      <c r="C652" s="34">
        <f>SUM(C653:C654)</f>
        <v>118</v>
      </c>
    </row>
    <row r="653" spans="1:3" ht="17.100000000000001" customHeight="1">
      <c r="A653" s="56">
        <v>2082001</v>
      </c>
      <c r="B653" s="56" t="s">
        <v>1135</v>
      </c>
      <c r="C653" s="35">
        <v>118</v>
      </c>
    </row>
    <row r="654" spans="1:3" ht="17.100000000000001" customHeight="1">
      <c r="A654" s="56">
        <v>2082002</v>
      </c>
      <c r="B654" s="56" t="s">
        <v>1136</v>
      </c>
      <c r="C654" s="35">
        <v>0</v>
      </c>
    </row>
    <row r="655" spans="1:3" ht="17.100000000000001" customHeight="1">
      <c r="A655" s="56">
        <v>20821</v>
      </c>
      <c r="B655" s="59" t="s">
        <v>1137</v>
      </c>
      <c r="C655" s="34">
        <f>SUM(C656:C657)</f>
        <v>97</v>
      </c>
    </row>
    <row r="656" spans="1:3" ht="17.100000000000001" customHeight="1">
      <c r="A656" s="56">
        <v>2082101</v>
      </c>
      <c r="B656" s="56" t="s">
        <v>1138</v>
      </c>
      <c r="C656" s="35">
        <v>97</v>
      </c>
    </row>
    <row r="657" spans="1:3" ht="17.100000000000001" customHeight="1">
      <c r="A657" s="56">
        <v>2082102</v>
      </c>
      <c r="B657" s="56" t="s">
        <v>1139</v>
      </c>
      <c r="C657" s="35">
        <v>0</v>
      </c>
    </row>
    <row r="658" spans="1:3" ht="17.100000000000001" customHeight="1">
      <c r="A658" s="56">
        <v>20824</v>
      </c>
      <c r="B658" s="59" t="s">
        <v>1140</v>
      </c>
      <c r="C658" s="34">
        <f>SUM(C659:C660)</f>
        <v>0</v>
      </c>
    </row>
    <row r="659" spans="1:3" ht="17.100000000000001" customHeight="1">
      <c r="A659" s="56">
        <v>2082401</v>
      </c>
      <c r="B659" s="56" t="s">
        <v>1141</v>
      </c>
      <c r="C659" s="35">
        <v>0</v>
      </c>
    </row>
    <row r="660" spans="1:3" ht="17.100000000000001" customHeight="1">
      <c r="A660" s="56">
        <v>2082402</v>
      </c>
      <c r="B660" s="56" t="s">
        <v>1142</v>
      </c>
      <c r="C660" s="35">
        <v>0</v>
      </c>
    </row>
    <row r="661" spans="1:3" ht="17.100000000000001" customHeight="1">
      <c r="A661" s="56">
        <v>20825</v>
      </c>
      <c r="B661" s="59" t="s">
        <v>1143</v>
      </c>
      <c r="C661" s="34">
        <f>SUM(C662:C663)</f>
        <v>0</v>
      </c>
    </row>
    <row r="662" spans="1:3" ht="17.100000000000001" customHeight="1">
      <c r="A662" s="56">
        <v>2082501</v>
      </c>
      <c r="B662" s="56" t="s">
        <v>1144</v>
      </c>
      <c r="C662" s="35">
        <v>0</v>
      </c>
    </row>
    <row r="663" spans="1:3" ht="17.100000000000001" customHeight="1">
      <c r="A663" s="56">
        <v>2082502</v>
      </c>
      <c r="B663" s="56" t="s">
        <v>1145</v>
      </c>
      <c r="C663" s="35">
        <v>0</v>
      </c>
    </row>
    <row r="664" spans="1:3" ht="17.100000000000001" customHeight="1">
      <c r="A664" s="56">
        <v>20826</v>
      </c>
      <c r="B664" s="59" t="s">
        <v>1146</v>
      </c>
      <c r="C664" s="34">
        <f>SUM(C665:C667)</f>
        <v>57524</v>
      </c>
    </row>
    <row r="665" spans="1:3" ht="17.100000000000001" customHeight="1">
      <c r="A665" s="56">
        <v>2082601</v>
      </c>
      <c r="B665" s="56" t="s">
        <v>1147</v>
      </c>
      <c r="C665" s="35">
        <v>56000</v>
      </c>
    </row>
    <row r="666" spans="1:3" ht="17.100000000000001" customHeight="1">
      <c r="A666" s="56">
        <v>2082602</v>
      </c>
      <c r="B666" s="56" t="s">
        <v>1148</v>
      </c>
      <c r="C666" s="35">
        <v>1524</v>
      </c>
    </row>
    <row r="667" spans="1:3" ht="17.100000000000001" customHeight="1">
      <c r="A667" s="56">
        <v>2082699</v>
      </c>
      <c r="B667" s="56" t="s">
        <v>1149</v>
      </c>
      <c r="C667" s="35">
        <v>0</v>
      </c>
    </row>
    <row r="668" spans="1:3" ht="17.100000000000001" customHeight="1">
      <c r="A668" s="56">
        <v>20827</v>
      </c>
      <c r="B668" s="59" t="s">
        <v>1150</v>
      </c>
      <c r="C668" s="34">
        <f>SUM(C669:C672)</f>
        <v>0</v>
      </c>
    </row>
    <row r="669" spans="1:3" ht="17.100000000000001" customHeight="1">
      <c r="A669" s="56">
        <v>2082701</v>
      </c>
      <c r="B669" s="56" t="s">
        <v>1151</v>
      </c>
      <c r="C669" s="35">
        <v>0</v>
      </c>
    </row>
    <row r="670" spans="1:3" ht="17.100000000000001" customHeight="1">
      <c r="A670" s="56">
        <v>2082702</v>
      </c>
      <c r="B670" s="56" t="s">
        <v>1152</v>
      </c>
      <c r="C670" s="35">
        <v>0</v>
      </c>
    </row>
    <row r="671" spans="1:3" ht="17.100000000000001" customHeight="1">
      <c r="A671" s="56">
        <v>2082703</v>
      </c>
      <c r="B671" s="56" t="s">
        <v>1153</v>
      </c>
      <c r="C671" s="35">
        <v>0</v>
      </c>
    </row>
    <row r="672" spans="1:3" ht="17.100000000000001" customHeight="1">
      <c r="A672" s="56">
        <v>2082799</v>
      </c>
      <c r="B672" s="56" t="s">
        <v>1154</v>
      </c>
      <c r="C672" s="35">
        <v>0</v>
      </c>
    </row>
    <row r="673" spans="1:3" ht="17.100000000000001" customHeight="1">
      <c r="A673" s="56">
        <v>20828</v>
      </c>
      <c r="B673" s="59" t="s">
        <v>1155</v>
      </c>
      <c r="C673" s="34">
        <f>SUM(C674:C680)</f>
        <v>89</v>
      </c>
    </row>
    <row r="674" spans="1:3" ht="17.100000000000001" customHeight="1">
      <c r="A674" s="56">
        <v>2082801</v>
      </c>
      <c r="B674" s="56" t="s">
        <v>680</v>
      </c>
      <c r="C674" s="35">
        <v>49</v>
      </c>
    </row>
    <row r="675" spans="1:3" ht="17.100000000000001" customHeight="1">
      <c r="A675" s="56">
        <v>2082802</v>
      </c>
      <c r="B675" s="56" t="s">
        <v>681</v>
      </c>
      <c r="C675" s="35">
        <v>40</v>
      </c>
    </row>
    <row r="676" spans="1:3" ht="17.100000000000001" customHeight="1">
      <c r="A676" s="56">
        <v>2082803</v>
      </c>
      <c r="B676" s="56" t="s">
        <v>682</v>
      </c>
      <c r="C676" s="35">
        <v>0</v>
      </c>
    </row>
    <row r="677" spans="1:3" ht="17.100000000000001" customHeight="1">
      <c r="A677" s="56">
        <v>2082804</v>
      </c>
      <c r="B677" s="56" t="s">
        <v>1156</v>
      </c>
      <c r="C677" s="35">
        <v>0</v>
      </c>
    </row>
    <row r="678" spans="1:3" ht="17.100000000000001" customHeight="1">
      <c r="A678" s="56">
        <v>2082805</v>
      </c>
      <c r="B678" s="56" t="s">
        <v>1157</v>
      </c>
      <c r="C678" s="35">
        <v>0</v>
      </c>
    </row>
    <row r="679" spans="1:3" ht="17.100000000000001" customHeight="1">
      <c r="A679" s="56">
        <v>2082850</v>
      </c>
      <c r="B679" s="56" t="s">
        <v>689</v>
      </c>
      <c r="C679" s="35">
        <v>0</v>
      </c>
    </row>
    <row r="680" spans="1:3" ht="17.100000000000001" customHeight="1">
      <c r="A680" s="56">
        <v>2082899</v>
      </c>
      <c r="B680" s="56" t="s">
        <v>1158</v>
      </c>
      <c r="C680" s="35">
        <v>0</v>
      </c>
    </row>
    <row r="681" spans="1:3" ht="17.100000000000001" customHeight="1">
      <c r="A681" s="56">
        <v>20899</v>
      </c>
      <c r="B681" s="59" t="s">
        <v>1159</v>
      </c>
      <c r="C681" s="34">
        <f>C682</f>
        <v>843</v>
      </c>
    </row>
    <row r="682" spans="1:3" ht="17.100000000000001" customHeight="1">
      <c r="A682" s="56">
        <v>2089901</v>
      </c>
      <c r="B682" s="56" t="s">
        <v>1160</v>
      </c>
      <c r="C682" s="35">
        <v>843</v>
      </c>
    </row>
    <row r="683" spans="1:3" ht="17.100000000000001" customHeight="1">
      <c r="A683" s="56">
        <v>210</v>
      </c>
      <c r="B683" s="59" t="s">
        <v>1161</v>
      </c>
      <c r="C683" s="34">
        <f>SUM(C684,C689,C702,C706,C718,C721,C725,C730,C734,C738,C741,C750,C752)</f>
        <v>3993</v>
      </c>
    </row>
    <row r="684" spans="1:3" ht="17.100000000000001" customHeight="1">
      <c r="A684" s="56">
        <v>21001</v>
      </c>
      <c r="B684" s="59" t="s">
        <v>1162</v>
      </c>
      <c r="C684" s="34">
        <f>SUM(C685:C688)</f>
        <v>274</v>
      </c>
    </row>
    <row r="685" spans="1:3" ht="17.100000000000001" customHeight="1">
      <c r="A685" s="56">
        <v>2100101</v>
      </c>
      <c r="B685" s="56" t="s">
        <v>680</v>
      </c>
      <c r="C685" s="35">
        <v>238</v>
      </c>
    </row>
    <row r="686" spans="1:3" ht="17.100000000000001" customHeight="1">
      <c r="A686" s="56">
        <v>2100102</v>
      </c>
      <c r="B686" s="56" t="s">
        <v>681</v>
      </c>
      <c r="C686" s="35">
        <v>36</v>
      </c>
    </row>
    <row r="687" spans="1:3" ht="17.100000000000001" customHeight="1">
      <c r="A687" s="56">
        <v>2100103</v>
      </c>
      <c r="B687" s="56" t="s">
        <v>682</v>
      </c>
      <c r="C687" s="35">
        <v>0</v>
      </c>
    </row>
    <row r="688" spans="1:3" ht="17.100000000000001" customHeight="1">
      <c r="A688" s="56">
        <v>2100199</v>
      </c>
      <c r="B688" s="56" t="s">
        <v>1163</v>
      </c>
      <c r="C688" s="35">
        <v>0</v>
      </c>
    </row>
    <row r="689" spans="1:3" ht="17.100000000000001" customHeight="1">
      <c r="A689" s="56">
        <v>21002</v>
      </c>
      <c r="B689" s="59" t="s">
        <v>1164</v>
      </c>
      <c r="C689" s="34">
        <f>SUM(C690:C701)</f>
        <v>0</v>
      </c>
    </row>
    <row r="690" spans="1:3" ht="17.100000000000001" customHeight="1">
      <c r="A690" s="56">
        <v>2100201</v>
      </c>
      <c r="B690" s="56" t="s">
        <v>1165</v>
      </c>
      <c r="C690" s="35">
        <v>0</v>
      </c>
    </row>
    <row r="691" spans="1:3" ht="17.100000000000001" customHeight="1">
      <c r="A691" s="56">
        <v>2100202</v>
      </c>
      <c r="B691" s="56" t="s">
        <v>1166</v>
      </c>
      <c r="C691" s="35">
        <v>0</v>
      </c>
    </row>
    <row r="692" spans="1:3" ht="17.100000000000001" customHeight="1">
      <c r="A692" s="56">
        <v>2100203</v>
      </c>
      <c r="B692" s="56" t="s">
        <v>1167</v>
      </c>
      <c r="C692" s="35">
        <v>0</v>
      </c>
    </row>
    <row r="693" spans="1:3" ht="17.100000000000001" customHeight="1">
      <c r="A693" s="56">
        <v>2100204</v>
      </c>
      <c r="B693" s="56" t="s">
        <v>1168</v>
      </c>
      <c r="C693" s="35">
        <v>0</v>
      </c>
    </row>
    <row r="694" spans="1:3" ht="17.100000000000001" customHeight="1">
      <c r="A694" s="56">
        <v>2100205</v>
      </c>
      <c r="B694" s="56" t="s">
        <v>1169</v>
      </c>
      <c r="C694" s="35">
        <v>0</v>
      </c>
    </row>
    <row r="695" spans="1:3" ht="17.100000000000001" customHeight="1">
      <c r="A695" s="56">
        <v>2100206</v>
      </c>
      <c r="B695" s="56" t="s">
        <v>1170</v>
      </c>
      <c r="C695" s="35">
        <v>0</v>
      </c>
    </row>
    <row r="696" spans="1:3" ht="17.100000000000001" customHeight="1">
      <c r="A696" s="56">
        <v>2100207</v>
      </c>
      <c r="B696" s="56" t="s">
        <v>1171</v>
      </c>
      <c r="C696" s="35">
        <v>0</v>
      </c>
    </row>
    <row r="697" spans="1:3" ht="17.100000000000001" customHeight="1">
      <c r="A697" s="56">
        <v>2100208</v>
      </c>
      <c r="B697" s="56" t="s">
        <v>1172</v>
      </c>
      <c r="C697" s="35">
        <v>0</v>
      </c>
    </row>
    <row r="698" spans="1:3" ht="17.100000000000001" customHeight="1">
      <c r="A698" s="56">
        <v>2100209</v>
      </c>
      <c r="B698" s="56" t="s">
        <v>1173</v>
      </c>
      <c r="C698" s="35">
        <v>0</v>
      </c>
    </row>
    <row r="699" spans="1:3" ht="17.100000000000001" customHeight="1">
      <c r="A699" s="56">
        <v>2100210</v>
      </c>
      <c r="B699" s="56" t="s">
        <v>1174</v>
      </c>
      <c r="C699" s="35">
        <v>0</v>
      </c>
    </row>
    <row r="700" spans="1:3" ht="17.100000000000001" customHeight="1">
      <c r="A700" s="56">
        <v>2100211</v>
      </c>
      <c r="B700" s="56" t="s">
        <v>1175</v>
      </c>
      <c r="C700" s="35">
        <v>0</v>
      </c>
    </row>
    <row r="701" spans="1:3" ht="17.100000000000001" customHeight="1">
      <c r="A701" s="56">
        <v>2100299</v>
      </c>
      <c r="B701" s="56" t="s">
        <v>1176</v>
      </c>
      <c r="C701" s="35">
        <v>0</v>
      </c>
    </row>
    <row r="702" spans="1:3" ht="17.100000000000001" customHeight="1">
      <c r="A702" s="56">
        <v>21003</v>
      </c>
      <c r="B702" s="59" t="s">
        <v>1177</v>
      </c>
      <c r="C702" s="34">
        <f>SUM(C703:C705)</f>
        <v>917</v>
      </c>
    </row>
    <row r="703" spans="1:3" ht="17.100000000000001" customHeight="1">
      <c r="A703" s="56">
        <v>2100301</v>
      </c>
      <c r="B703" s="56" t="s">
        <v>1178</v>
      </c>
      <c r="C703" s="35">
        <v>888</v>
      </c>
    </row>
    <row r="704" spans="1:3" ht="17.100000000000001" customHeight="1">
      <c r="A704" s="56">
        <v>2100302</v>
      </c>
      <c r="B704" s="56" t="s">
        <v>1179</v>
      </c>
      <c r="C704" s="35">
        <v>29</v>
      </c>
    </row>
    <row r="705" spans="1:3" ht="17.100000000000001" customHeight="1">
      <c r="A705" s="56">
        <v>2100399</v>
      </c>
      <c r="B705" s="56" t="s">
        <v>1180</v>
      </c>
      <c r="C705" s="35">
        <v>0</v>
      </c>
    </row>
    <row r="706" spans="1:3" ht="17.100000000000001" customHeight="1">
      <c r="A706" s="56">
        <v>21004</v>
      </c>
      <c r="B706" s="59" t="s">
        <v>1181</v>
      </c>
      <c r="C706" s="34">
        <f>SUM(C707:C717)</f>
        <v>1639</v>
      </c>
    </row>
    <row r="707" spans="1:3" ht="17.100000000000001" customHeight="1">
      <c r="A707" s="56">
        <v>2100401</v>
      </c>
      <c r="B707" s="56" t="s">
        <v>1182</v>
      </c>
      <c r="C707" s="35">
        <v>0</v>
      </c>
    </row>
    <row r="708" spans="1:3" ht="17.100000000000001" customHeight="1">
      <c r="A708" s="56">
        <v>2100402</v>
      </c>
      <c r="B708" s="56" t="s">
        <v>1183</v>
      </c>
      <c r="C708" s="35">
        <v>0</v>
      </c>
    </row>
    <row r="709" spans="1:3" ht="17.100000000000001" customHeight="1">
      <c r="A709" s="56">
        <v>2100403</v>
      </c>
      <c r="B709" s="56" t="s">
        <v>1184</v>
      </c>
      <c r="C709" s="35">
        <v>0</v>
      </c>
    </row>
    <row r="710" spans="1:3" ht="17.100000000000001" customHeight="1">
      <c r="A710" s="56">
        <v>2100404</v>
      </c>
      <c r="B710" s="56" t="s">
        <v>1185</v>
      </c>
      <c r="C710" s="35">
        <v>0</v>
      </c>
    </row>
    <row r="711" spans="1:3" ht="17.100000000000001" customHeight="1">
      <c r="A711" s="56">
        <v>2100405</v>
      </c>
      <c r="B711" s="56" t="s">
        <v>1186</v>
      </c>
      <c r="C711" s="35">
        <v>0</v>
      </c>
    </row>
    <row r="712" spans="1:3" ht="17.100000000000001" customHeight="1">
      <c r="A712" s="56">
        <v>2100406</v>
      </c>
      <c r="B712" s="56" t="s">
        <v>1187</v>
      </c>
      <c r="C712" s="35">
        <v>0</v>
      </c>
    </row>
    <row r="713" spans="1:3" ht="17.100000000000001" customHeight="1">
      <c r="A713" s="56">
        <v>2100407</v>
      </c>
      <c r="B713" s="56" t="s">
        <v>1188</v>
      </c>
      <c r="C713" s="35">
        <v>0</v>
      </c>
    </row>
    <row r="714" spans="1:3" ht="17.100000000000001" customHeight="1">
      <c r="A714" s="56">
        <v>2100408</v>
      </c>
      <c r="B714" s="56" t="s">
        <v>1189</v>
      </c>
      <c r="C714" s="35">
        <v>1609</v>
      </c>
    </row>
    <row r="715" spans="1:3" ht="17.100000000000001" customHeight="1">
      <c r="A715" s="56">
        <v>2100409</v>
      </c>
      <c r="B715" s="56" t="s">
        <v>1190</v>
      </c>
      <c r="C715" s="35">
        <v>30</v>
      </c>
    </row>
    <row r="716" spans="1:3" ht="17.100000000000001" customHeight="1">
      <c r="A716" s="56">
        <v>2100410</v>
      </c>
      <c r="B716" s="56" t="s">
        <v>1191</v>
      </c>
      <c r="C716" s="35">
        <v>0</v>
      </c>
    </row>
    <row r="717" spans="1:3" ht="17.100000000000001" customHeight="1">
      <c r="A717" s="56">
        <v>2100499</v>
      </c>
      <c r="B717" s="56" t="s">
        <v>1192</v>
      </c>
      <c r="C717" s="35">
        <v>0</v>
      </c>
    </row>
    <row r="718" spans="1:3" ht="17.100000000000001" customHeight="1">
      <c r="A718" s="56">
        <v>21006</v>
      </c>
      <c r="B718" s="59" t="s">
        <v>1193</v>
      </c>
      <c r="C718" s="34">
        <f>SUM(C719:C720)</f>
        <v>15</v>
      </c>
    </row>
    <row r="719" spans="1:3" ht="17.100000000000001" customHeight="1">
      <c r="A719" s="56">
        <v>2100601</v>
      </c>
      <c r="B719" s="56" t="s">
        <v>1194</v>
      </c>
      <c r="C719" s="35">
        <v>15</v>
      </c>
    </row>
    <row r="720" spans="1:3" ht="17.100000000000001" customHeight="1">
      <c r="A720" s="56">
        <v>2100699</v>
      </c>
      <c r="B720" s="56" t="s">
        <v>1195</v>
      </c>
      <c r="C720" s="35">
        <v>0</v>
      </c>
    </row>
    <row r="721" spans="1:3" ht="17.100000000000001" customHeight="1">
      <c r="A721" s="56">
        <v>21007</v>
      </c>
      <c r="B721" s="59" t="s">
        <v>1196</v>
      </c>
      <c r="C721" s="34">
        <f>SUM(C722:C724)</f>
        <v>959</v>
      </c>
    </row>
    <row r="722" spans="1:3" ht="17.100000000000001" customHeight="1">
      <c r="A722" s="56">
        <v>2100716</v>
      </c>
      <c r="B722" s="56" t="s">
        <v>1197</v>
      </c>
      <c r="C722" s="35">
        <v>0</v>
      </c>
    </row>
    <row r="723" spans="1:3" ht="17.100000000000001" customHeight="1">
      <c r="A723" s="56">
        <v>2100717</v>
      </c>
      <c r="B723" s="56" t="s">
        <v>1198</v>
      </c>
      <c r="C723" s="35">
        <v>959</v>
      </c>
    </row>
    <row r="724" spans="1:3" ht="17.100000000000001" customHeight="1">
      <c r="A724" s="56">
        <v>2100799</v>
      </c>
      <c r="B724" s="56" t="s">
        <v>1199</v>
      </c>
      <c r="C724" s="35">
        <v>0</v>
      </c>
    </row>
    <row r="725" spans="1:3" ht="17.100000000000001" customHeight="1">
      <c r="A725" s="56">
        <v>21011</v>
      </c>
      <c r="B725" s="59" t="s">
        <v>1200</v>
      </c>
      <c r="C725" s="34">
        <f>SUM(C726:C729)</f>
        <v>0</v>
      </c>
    </row>
    <row r="726" spans="1:3" ht="17.100000000000001" customHeight="1">
      <c r="A726" s="56">
        <v>2101101</v>
      </c>
      <c r="B726" s="56" t="s">
        <v>1201</v>
      </c>
      <c r="C726" s="35">
        <v>0</v>
      </c>
    </row>
    <row r="727" spans="1:3" ht="17.100000000000001" customHeight="1">
      <c r="A727" s="56">
        <v>2101102</v>
      </c>
      <c r="B727" s="56" t="s">
        <v>1202</v>
      </c>
      <c r="C727" s="35">
        <v>0</v>
      </c>
    </row>
    <row r="728" spans="1:3" ht="17.100000000000001" customHeight="1">
      <c r="A728" s="56">
        <v>2101103</v>
      </c>
      <c r="B728" s="56" t="s">
        <v>1203</v>
      </c>
      <c r="C728" s="35">
        <v>0</v>
      </c>
    </row>
    <row r="729" spans="1:3" ht="17.100000000000001" customHeight="1">
      <c r="A729" s="56">
        <v>2101199</v>
      </c>
      <c r="B729" s="56" t="s">
        <v>1204</v>
      </c>
      <c r="C729" s="35">
        <v>0</v>
      </c>
    </row>
    <row r="730" spans="1:3" ht="17.100000000000001" customHeight="1">
      <c r="A730" s="56">
        <v>21012</v>
      </c>
      <c r="B730" s="59" t="s">
        <v>1205</v>
      </c>
      <c r="C730" s="34">
        <f>SUM(C731:C733)</f>
        <v>0</v>
      </c>
    </row>
    <row r="731" spans="1:3" ht="17.100000000000001" customHeight="1">
      <c r="A731" s="56">
        <v>2101201</v>
      </c>
      <c r="B731" s="56" t="s">
        <v>1206</v>
      </c>
      <c r="C731" s="35">
        <v>0</v>
      </c>
    </row>
    <row r="732" spans="1:3" ht="17.100000000000001" customHeight="1">
      <c r="A732" s="56">
        <v>2101202</v>
      </c>
      <c r="B732" s="56" t="s">
        <v>1207</v>
      </c>
      <c r="C732" s="35">
        <v>0</v>
      </c>
    </row>
    <row r="733" spans="1:3" ht="17.100000000000001" customHeight="1">
      <c r="A733" s="56">
        <v>2101299</v>
      </c>
      <c r="B733" s="56" t="s">
        <v>1208</v>
      </c>
      <c r="C733" s="35">
        <v>0</v>
      </c>
    </row>
    <row r="734" spans="1:3" ht="17.100000000000001" customHeight="1">
      <c r="A734" s="56">
        <v>21013</v>
      </c>
      <c r="B734" s="59" t="s">
        <v>1209</v>
      </c>
      <c r="C734" s="34">
        <f>SUM(C735:C737)</f>
        <v>160</v>
      </c>
    </row>
    <row r="735" spans="1:3" ht="17.100000000000001" customHeight="1">
      <c r="A735" s="56">
        <v>2101301</v>
      </c>
      <c r="B735" s="56" t="s">
        <v>1210</v>
      </c>
      <c r="C735" s="35">
        <v>160</v>
      </c>
    </row>
    <row r="736" spans="1:3" ht="17.100000000000001" customHeight="1">
      <c r="A736" s="56">
        <v>2101302</v>
      </c>
      <c r="B736" s="56" t="s">
        <v>1211</v>
      </c>
      <c r="C736" s="35">
        <v>0</v>
      </c>
    </row>
    <row r="737" spans="1:3" ht="17.100000000000001" customHeight="1">
      <c r="A737" s="56">
        <v>2101399</v>
      </c>
      <c r="B737" s="56" t="s">
        <v>1212</v>
      </c>
      <c r="C737" s="35">
        <v>0</v>
      </c>
    </row>
    <row r="738" spans="1:3" ht="17.100000000000001" customHeight="1">
      <c r="A738" s="56">
        <v>21014</v>
      </c>
      <c r="B738" s="59" t="s">
        <v>1213</v>
      </c>
      <c r="C738" s="34">
        <f>SUM(C739:C740)</f>
        <v>15</v>
      </c>
    </row>
    <row r="739" spans="1:3" ht="17.100000000000001" customHeight="1">
      <c r="A739" s="56">
        <v>2101401</v>
      </c>
      <c r="B739" s="56" t="s">
        <v>1214</v>
      </c>
      <c r="C739" s="35">
        <v>15</v>
      </c>
    </row>
    <row r="740" spans="1:3" ht="17.100000000000001" customHeight="1">
      <c r="A740" s="56">
        <v>2101499</v>
      </c>
      <c r="B740" s="56" t="s">
        <v>1215</v>
      </c>
      <c r="C740" s="35">
        <v>0</v>
      </c>
    </row>
    <row r="741" spans="1:3" ht="17.100000000000001" customHeight="1">
      <c r="A741" s="56">
        <v>21015</v>
      </c>
      <c r="B741" s="59" t="s">
        <v>1216</v>
      </c>
      <c r="C741" s="34">
        <f>SUM(C742:C749)</f>
        <v>14</v>
      </c>
    </row>
    <row r="742" spans="1:3" ht="17.100000000000001" customHeight="1">
      <c r="A742" s="56">
        <v>2101501</v>
      </c>
      <c r="B742" s="56" t="s">
        <v>680</v>
      </c>
      <c r="C742" s="35">
        <v>14</v>
      </c>
    </row>
    <row r="743" spans="1:3" ht="17.100000000000001" customHeight="1">
      <c r="A743" s="56">
        <v>2101502</v>
      </c>
      <c r="B743" s="56" t="s">
        <v>681</v>
      </c>
      <c r="C743" s="35">
        <v>0</v>
      </c>
    </row>
    <row r="744" spans="1:3" ht="17.100000000000001" customHeight="1">
      <c r="A744" s="56">
        <v>2101503</v>
      </c>
      <c r="B744" s="56" t="s">
        <v>682</v>
      </c>
      <c r="C744" s="35">
        <v>0</v>
      </c>
    </row>
    <row r="745" spans="1:3" ht="17.100000000000001" customHeight="1">
      <c r="A745" s="56">
        <v>2101504</v>
      </c>
      <c r="B745" s="56" t="s">
        <v>721</v>
      </c>
      <c r="C745" s="35">
        <v>0</v>
      </c>
    </row>
    <row r="746" spans="1:3" ht="17.100000000000001" customHeight="1">
      <c r="A746" s="56">
        <v>2101505</v>
      </c>
      <c r="B746" s="56" t="s">
        <v>1217</v>
      </c>
      <c r="C746" s="35">
        <v>0</v>
      </c>
    </row>
    <row r="747" spans="1:3" ht="17.100000000000001" customHeight="1">
      <c r="A747" s="56">
        <v>2101506</v>
      </c>
      <c r="B747" s="56" t="s">
        <v>1218</v>
      </c>
      <c r="C747" s="35">
        <v>0</v>
      </c>
    </row>
    <row r="748" spans="1:3" ht="17.100000000000001" customHeight="1">
      <c r="A748" s="56">
        <v>2101550</v>
      </c>
      <c r="B748" s="56" t="s">
        <v>689</v>
      </c>
      <c r="C748" s="35">
        <v>0</v>
      </c>
    </row>
    <row r="749" spans="1:3" ht="17.100000000000001" customHeight="1">
      <c r="A749" s="56">
        <v>2101599</v>
      </c>
      <c r="B749" s="56" t="s">
        <v>1219</v>
      </c>
      <c r="C749" s="35">
        <v>0</v>
      </c>
    </row>
    <row r="750" spans="1:3" ht="17.100000000000001" customHeight="1">
      <c r="A750" s="56">
        <v>21016</v>
      </c>
      <c r="B750" s="59" t="s">
        <v>1220</v>
      </c>
      <c r="C750" s="34">
        <f>C751</f>
        <v>0</v>
      </c>
    </row>
    <row r="751" spans="1:3" ht="17.100000000000001" customHeight="1">
      <c r="A751" s="56">
        <v>2101601</v>
      </c>
      <c r="B751" s="56" t="s">
        <v>1221</v>
      </c>
      <c r="C751" s="35">
        <v>0</v>
      </c>
    </row>
    <row r="752" spans="1:3" ht="17.100000000000001" customHeight="1">
      <c r="A752" s="56">
        <v>21099</v>
      </c>
      <c r="B752" s="59" t="s">
        <v>1222</v>
      </c>
      <c r="C752" s="34">
        <f>C753</f>
        <v>0</v>
      </c>
    </row>
    <row r="753" spans="1:3" ht="17.100000000000001" customHeight="1">
      <c r="A753" s="56">
        <v>2109901</v>
      </c>
      <c r="B753" s="56" t="s">
        <v>1223</v>
      </c>
      <c r="C753" s="35">
        <v>0</v>
      </c>
    </row>
    <row r="754" spans="1:3" ht="17.100000000000001" customHeight="1">
      <c r="A754" s="56">
        <v>211</v>
      </c>
      <c r="B754" s="59" t="s">
        <v>1224</v>
      </c>
      <c r="C754" s="34">
        <f>SUM(C755,C765,C769,C777,C783,C790,C796,C799,C802,C804,C806,C812,C814,C816,C831)</f>
        <v>3462</v>
      </c>
    </row>
    <row r="755" spans="1:3" ht="17.100000000000001" customHeight="1">
      <c r="A755" s="56">
        <v>21101</v>
      </c>
      <c r="B755" s="59" t="s">
        <v>1225</v>
      </c>
      <c r="C755" s="34">
        <f>SUM(C756:C764)</f>
        <v>1894</v>
      </c>
    </row>
    <row r="756" spans="1:3" ht="17.100000000000001" customHeight="1">
      <c r="A756" s="56">
        <v>2110101</v>
      </c>
      <c r="B756" s="56" t="s">
        <v>680</v>
      </c>
      <c r="C756" s="35">
        <v>1880</v>
      </c>
    </row>
    <row r="757" spans="1:3" ht="17.100000000000001" customHeight="1">
      <c r="A757" s="56">
        <v>2110102</v>
      </c>
      <c r="B757" s="56" t="s">
        <v>681</v>
      </c>
      <c r="C757" s="35">
        <v>14</v>
      </c>
    </row>
    <row r="758" spans="1:3" ht="17.100000000000001" customHeight="1">
      <c r="A758" s="56">
        <v>2110103</v>
      </c>
      <c r="B758" s="56" t="s">
        <v>682</v>
      </c>
      <c r="C758" s="35">
        <v>0</v>
      </c>
    </row>
    <row r="759" spans="1:3" ht="17.100000000000001" customHeight="1">
      <c r="A759" s="56">
        <v>2110104</v>
      </c>
      <c r="B759" s="56" t="s">
        <v>1226</v>
      </c>
      <c r="C759" s="35">
        <v>0</v>
      </c>
    </row>
    <row r="760" spans="1:3" ht="17.100000000000001" customHeight="1">
      <c r="A760" s="56">
        <v>2110105</v>
      </c>
      <c r="B760" s="56" t="s">
        <v>1227</v>
      </c>
      <c r="C760" s="35">
        <v>0</v>
      </c>
    </row>
    <row r="761" spans="1:3" ht="17.100000000000001" customHeight="1">
      <c r="A761" s="56">
        <v>2110106</v>
      </c>
      <c r="B761" s="56" t="s">
        <v>1228</v>
      </c>
      <c r="C761" s="35">
        <v>0</v>
      </c>
    </row>
    <row r="762" spans="1:3" ht="17.100000000000001" customHeight="1">
      <c r="A762" s="56">
        <v>2110107</v>
      </c>
      <c r="B762" s="56" t="s">
        <v>1229</v>
      </c>
      <c r="C762" s="35">
        <v>0</v>
      </c>
    </row>
    <row r="763" spans="1:3" ht="17.100000000000001" customHeight="1">
      <c r="A763" s="56">
        <v>2110108</v>
      </c>
      <c r="B763" s="56" t="s">
        <v>1230</v>
      </c>
      <c r="C763" s="35">
        <v>0</v>
      </c>
    </row>
    <row r="764" spans="1:3" ht="17.100000000000001" customHeight="1">
      <c r="A764" s="56">
        <v>2110199</v>
      </c>
      <c r="B764" s="56" t="s">
        <v>1231</v>
      </c>
      <c r="C764" s="35">
        <v>0</v>
      </c>
    </row>
    <row r="765" spans="1:3" ht="17.100000000000001" customHeight="1">
      <c r="A765" s="56">
        <v>21102</v>
      </c>
      <c r="B765" s="59" t="s">
        <v>1232</v>
      </c>
      <c r="C765" s="34">
        <f>SUM(C766:C768)</f>
        <v>0</v>
      </c>
    </row>
    <row r="766" spans="1:3" ht="17.100000000000001" customHeight="1">
      <c r="A766" s="56">
        <v>2110203</v>
      </c>
      <c r="B766" s="56" t="s">
        <v>1233</v>
      </c>
      <c r="C766" s="35">
        <v>0</v>
      </c>
    </row>
    <row r="767" spans="1:3" ht="17.100000000000001" customHeight="1">
      <c r="A767" s="56">
        <v>2110204</v>
      </c>
      <c r="B767" s="56" t="s">
        <v>1234</v>
      </c>
      <c r="C767" s="35">
        <v>0</v>
      </c>
    </row>
    <row r="768" spans="1:3" ht="17.100000000000001" customHeight="1">
      <c r="A768" s="56">
        <v>2110299</v>
      </c>
      <c r="B768" s="56" t="s">
        <v>1235</v>
      </c>
      <c r="C768" s="35">
        <v>0</v>
      </c>
    </row>
    <row r="769" spans="1:3" ht="17.100000000000001" customHeight="1">
      <c r="A769" s="56">
        <v>21103</v>
      </c>
      <c r="B769" s="59" t="s">
        <v>1236</v>
      </c>
      <c r="C769" s="34">
        <f>SUM(C770:C776)</f>
        <v>747</v>
      </c>
    </row>
    <row r="770" spans="1:3" ht="17.100000000000001" customHeight="1">
      <c r="A770" s="56">
        <v>2110301</v>
      </c>
      <c r="B770" s="56" t="s">
        <v>1237</v>
      </c>
      <c r="C770" s="35">
        <v>2</v>
      </c>
    </row>
    <row r="771" spans="1:3" ht="17.100000000000001" customHeight="1">
      <c r="A771" s="56">
        <v>2110302</v>
      </c>
      <c r="B771" s="56" t="s">
        <v>1238</v>
      </c>
      <c r="C771" s="35">
        <v>665</v>
      </c>
    </row>
    <row r="772" spans="1:3" ht="17.100000000000001" customHeight="1">
      <c r="A772" s="56">
        <v>2110303</v>
      </c>
      <c r="B772" s="56" t="s">
        <v>1239</v>
      </c>
      <c r="C772" s="35">
        <v>0</v>
      </c>
    </row>
    <row r="773" spans="1:3" ht="17.100000000000001" customHeight="1">
      <c r="A773" s="56">
        <v>2110304</v>
      </c>
      <c r="B773" s="56" t="s">
        <v>1240</v>
      </c>
      <c r="C773" s="35">
        <v>0</v>
      </c>
    </row>
    <row r="774" spans="1:3" ht="17.100000000000001" customHeight="1">
      <c r="A774" s="56">
        <v>2110305</v>
      </c>
      <c r="B774" s="56" t="s">
        <v>1241</v>
      </c>
      <c r="C774" s="35">
        <v>0</v>
      </c>
    </row>
    <row r="775" spans="1:3" ht="17.100000000000001" customHeight="1">
      <c r="A775" s="56">
        <v>2110306</v>
      </c>
      <c r="B775" s="56" t="s">
        <v>1242</v>
      </c>
      <c r="C775" s="35">
        <v>0</v>
      </c>
    </row>
    <row r="776" spans="1:3" ht="17.100000000000001" customHeight="1">
      <c r="A776" s="56">
        <v>2110399</v>
      </c>
      <c r="B776" s="56" t="s">
        <v>1243</v>
      </c>
      <c r="C776" s="35">
        <v>80</v>
      </c>
    </row>
    <row r="777" spans="1:3" ht="17.100000000000001" customHeight="1">
      <c r="A777" s="56">
        <v>21104</v>
      </c>
      <c r="B777" s="59" t="s">
        <v>1244</v>
      </c>
      <c r="C777" s="34">
        <f>SUM(C778:C782)</f>
        <v>0</v>
      </c>
    </row>
    <row r="778" spans="1:3" ht="17.100000000000001" customHeight="1">
      <c r="A778" s="56">
        <v>2110401</v>
      </c>
      <c r="B778" s="56" t="s">
        <v>1245</v>
      </c>
      <c r="C778" s="35">
        <v>0</v>
      </c>
    </row>
    <row r="779" spans="1:3" ht="17.100000000000001" customHeight="1">
      <c r="A779" s="56">
        <v>2110402</v>
      </c>
      <c r="B779" s="56" t="s">
        <v>1246</v>
      </c>
      <c r="C779" s="35">
        <v>0</v>
      </c>
    </row>
    <row r="780" spans="1:3" ht="17.100000000000001" customHeight="1">
      <c r="A780" s="56">
        <v>2110403</v>
      </c>
      <c r="B780" s="56" t="s">
        <v>1247</v>
      </c>
      <c r="C780" s="35">
        <v>0</v>
      </c>
    </row>
    <row r="781" spans="1:3" ht="17.100000000000001" customHeight="1">
      <c r="A781" s="56">
        <v>2110404</v>
      </c>
      <c r="B781" s="56" t="s">
        <v>1248</v>
      </c>
      <c r="C781" s="35">
        <v>0</v>
      </c>
    </row>
    <row r="782" spans="1:3" ht="17.100000000000001" customHeight="1">
      <c r="A782" s="56">
        <v>2110499</v>
      </c>
      <c r="B782" s="56" t="s">
        <v>1249</v>
      </c>
      <c r="C782" s="35">
        <v>0</v>
      </c>
    </row>
    <row r="783" spans="1:3" ht="17.100000000000001" customHeight="1">
      <c r="A783" s="56">
        <v>21105</v>
      </c>
      <c r="B783" s="59" t="s">
        <v>1250</v>
      </c>
      <c r="C783" s="34">
        <f>SUM(C784:C789)</f>
        <v>0</v>
      </c>
    </row>
    <row r="784" spans="1:3" ht="17.100000000000001" customHeight="1">
      <c r="A784" s="56">
        <v>2110501</v>
      </c>
      <c r="B784" s="56" t="s">
        <v>1251</v>
      </c>
      <c r="C784" s="35">
        <v>0</v>
      </c>
    </row>
    <row r="785" spans="1:3" ht="17.100000000000001" customHeight="1">
      <c r="A785" s="56">
        <v>2110502</v>
      </c>
      <c r="B785" s="56" t="s">
        <v>1252</v>
      </c>
      <c r="C785" s="35">
        <v>0</v>
      </c>
    </row>
    <row r="786" spans="1:3" ht="17.100000000000001" customHeight="1">
      <c r="A786" s="56">
        <v>2110503</v>
      </c>
      <c r="B786" s="56" t="s">
        <v>1253</v>
      </c>
      <c r="C786" s="35">
        <v>0</v>
      </c>
    </row>
    <row r="787" spans="1:3" ht="17.100000000000001" customHeight="1">
      <c r="A787" s="56">
        <v>2110506</v>
      </c>
      <c r="B787" s="56" t="s">
        <v>1254</v>
      </c>
      <c r="C787" s="35">
        <v>0</v>
      </c>
    </row>
    <row r="788" spans="1:3" ht="17.100000000000001" customHeight="1">
      <c r="A788" s="56">
        <v>2110507</v>
      </c>
      <c r="B788" s="56" t="s">
        <v>1255</v>
      </c>
      <c r="C788" s="35">
        <v>0</v>
      </c>
    </row>
    <row r="789" spans="1:3" ht="17.100000000000001" customHeight="1">
      <c r="A789" s="56">
        <v>2110599</v>
      </c>
      <c r="B789" s="56" t="s">
        <v>1256</v>
      </c>
      <c r="C789" s="35">
        <v>0</v>
      </c>
    </row>
    <row r="790" spans="1:3" ht="17.100000000000001" customHeight="1">
      <c r="A790" s="56">
        <v>21106</v>
      </c>
      <c r="B790" s="59" t="s">
        <v>1257</v>
      </c>
      <c r="C790" s="34">
        <f>SUM(C791:C795)</f>
        <v>10</v>
      </c>
    </row>
    <row r="791" spans="1:3" ht="17.100000000000001" customHeight="1">
      <c r="A791" s="56">
        <v>2110602</v>
      </c>
      <c r="B791" s="56" t="s">
        <v>1258</v>
      </c>
      <c r="C791" s="35">
        <v>0</v>
      </c>
    </row>
    <row r="792" spans="1:3" ht="17.100000000000001" customHeight="1">
      <c r="A792" s="56">
        <v>2110603</v>
      </c>
      <c r="B792" s="56" t="s">
        <v>1259</v>
      </c>
      <c r="C792" s="35">
        <v>0</v>
      </c>
    </row>
    <row r="793" spans="1:3" ht="17.100000000000001" customHeight="1">
      <c r="A793" s="56">
        <v>2110604</v>
      </c>
      <c r="B793" s="56" t="s">
        <v>1260</v>
      </c>
      <c r="C793" s="35">
        <v>0</v>
      </c>
    </row>
    <row r="794" spans="1:3" ht="17.100000000000001" customHeight="1">
      <c r="A794" s="56">
        <v>2110605</v>
      </c>
      <c r="B794" s="56" t="s">
        <v>1261</v>
      </c>
      <c r="C794" s="35">
        <v>0</v>
      </c>
    </row>
    <row r="795" spans="1:3" ht="17.100000000000001" customHeight="1">
      <c r="A795" s="56">
        <v>2110699</v>
      </c>
      <c r="B795" s="56" t="s">
        <v>1262</v>
      </c>
      <c r="C795" s="35">
        <v>10</v>
      </c>
    </row>
    <row r="796" spans="1:3" ht="17.100000000000001" customHeight="1">
      <c r="A796" s="56">
        <v>21107</v>
      </c>
      <c r="B796" s="59" t="s">
        <v>1263</v>
      </c>
      <c r="C796" s="34">
        <f>SUM(C797:C798)</f>
        <v>0</v>
      </c>
    </row>
    <row r="797" spans="1:3" ht="17.100000000000001" customHeight="1">
      <c r="A797" s="56">
        <v>2110704</v>
      </c>
      <c r="B797" s="56" t="s">
        <v>1264</v>
      </c>
      <c r="C797" s="35">
        <v>0</v>
      </c>
    </row>
    <row r="798" spans="1:3" ht="17.100000000000001" customHeight="1">
      <c r="A798" s="56">
        <v>2110799</v>
      </c>
      <c r="B798" s="56" t="s">
        <v>1265</v>
      </c>
      <c r="C798" s="35">
        <v>0</v>
      </c>
    </row>
    <row r="799" spans="1:3" ht="17.100000000000001" customHeight="1">
      <c r="A799" s="56">
        <v>21108</v>
      </c>
      <c r="B799" s="59" t="s">
        <v>1266</v>
      </c>
      <c r="C799" s="34">
        <f>SUM(C800:C801)</f>
        <v>0</v>
      </c>
    </row>
    <row r="800" spans="1:3" ht="17.100000000000001" customHeight="1">
      <c r="A800" s="56">
        <v>2110804</v>
      </c>
      <c r="B800" s="56" t="s">
        <v>1267</v>
      </c>
      <c r="C800" s="35">
        <v>0</v>
      </c>
    </row>
    <row r="801" spans="1:3" ht="17.100000000000001" customHeight="1">
      <c r="A801" s="56">
        <v>2110899</v>
      </c>
      <c r="B801" s="56" t="s">
        <v>1268</v>
      </c>
      <c r="C801" s="35">
        <v>0</v>
      </c>
    </row>
    <row r="802" spans="1:3" ht="17.100000000000001" customHeight="1">
      <c r="A802" s="56">
        <v>21109</v>
      </c>
      <c r="B802" s="59" t="s">
        <v>1269</v>
      </c>
      <c r="C802" s="34">
        <f>C803</f>
        <v>0</v>
      </c>
    </row>
    <row r="803" spans="1:3" ht="17.100000000000001" customHeight="1">
      <c r="A803" s="56">
        <v>2110901</v>
      </c>
      <c r="B803" s="56" t="s">
        <v>1270</v>
      </c>
      <c r="C803" s="35">
        <v>0</v>
      </c>
    </row>
    <row r="804" spans="1:3" ht="17.100000000000001" customHeight="1">
      <c r="A804" s="56">
        <v>21110</v>
      </c>
      <c r="B804" s="59" t="s">
        <v>1271</v>
      </c>
      <c r="C804" s="34">
        <f>C805</f>
        <v>0</v>
      </c>
    </row>
    <row r="805" spans="1:3" ht="17.100000000000001" customHeight="1">
      <c r="A805" s="56">
        <v>2111001</v>
      </c>
      <c r="B805" s="56" t="s">
        <v>1272</v>
      </c>
      <c r="C805" s="35">
        <v>0</v>
      </c>
    </row>
    <row r="806" spans="1:3" ht="17.100000000000001" customHeight="1">
      <c r="A806" s="56">
        <v>21111</v>
      </c>
      <c r="B806" s="59" t="s">
        <v>1273</v>
      </c>
      <c r="C806" s="34">
        <f>SUM(C807:C811)</f>
        <v>0</v>
      </c>
    </row>
    <row r="807" spans="1:3" ht="17.100000000000001" customHeight="1">
      <c r="A807" s="56">
        <v>2111101</v>
      </c>
      <c r="B807" s="56" t="s">
        <v>1274</v>
      </c>
      <c r="C807" s="35">
        <v>0</v>
      </c>
    </row>
    <row r="808" spans="1:3" ht="17.100000000000001" customHeight="1">
      <c r="A808" s="56">
        <v>2111102</v>
      </c>
      <c r="B808" s="56" t="s">
        <v>1275</v>
      </c>
      <c r="C808" s="35">
        <v>0</v>
      </c>
    </row>
    <row r="809" spans="1:3" ht="17.100000000000001" customHeight="1">
      <c r="A809" s="56">
        <v>2111103</v>
      </c>
      <c r="B809" s="56" t="s">
        <v>1276</v>
      </c>
      <c r="C809" s="35">
        <v>0</v>
      </c>
    </row>
    <row r="810" spans="1:3" ht="17.100000000000001" customHeight="1">
      <c r="A810" s="56">
        <v>2111104</v>
      </c>
      <c r="B810" s="56" t="s">
        <v>1277</v>
      </c>
      <c r="C810" s="35">
        <v>0</v>
      </c>
    </row>
    <row r="811" spans="1:3" ht="17.100000000000001" customHeight="1">
      <c r="A811" s="56">
        <v>2111199</v>
      </c>
      <c r="B811" s="56" t="s">
        <v>1278</v>
      </c>
      <c r="C811" s="35">
        <v>0</v>
      </c>
    </row>
    <row r="812" spans="1:3" ht="17.100000000000001" customHeight="1">
      <c r="A812" s="56">
        <v>21112</v>
      </c>
      <c r="B812" s="59" t="s">
        <v>1279</v>
      </c>
      <c r="C812" s="34">
        <f>C813</f>
        <v>0</v>
      </c>
    </row>
    <row r="813" spans="1:3" ht="17.100000000000001" customHeight="1">
      <c r="A813" s="56">
        <v>2111201</v>
      </c>
      <c r="B813" s="56" t="s">
        <v>1280</v>
      </c>
      <c r="C813" s="35">
        <v>0</v>
      </c>
    </row>
    <row r="814" spans="1:3" ht="17.100000000000001" customHeight="1">
      <c r="A814" s="56">
        <v>21113</v>
      </c>
      <c r="B814" s="59" t="s">
        <v>1281</v>
      </c>
      <c r="C814" s="34">
        <f>C815</f>
        <v>200</v>
      </c>
    </row>
    <row r="815" spans="1:3" ht="17.100000000000001" customHeight="1">
      <c r="A815" s="56">
        <v>2111301</v>
      </c>
      <c r="B815" s="56" t="s">
        <v>1282</v>
      </c>
      <c r="C815" s="35">
        <v>200</v>
      </c>
    </row>
    <row r="816" spans="1:3" ht="17.100000000000001" customHeight="1">
      <c r="A816" s="56">
        <v>21114</v>
      </c>
      <c r="B816" s="59" t="s">
        <v>1283</v>
      </c>
      <c r="C816" s="34">
        <f>SUM(C817:C830)</f>
        <v>0</v>
      </c>
    </row>
    <row r="817" spans="1:3" ht="17.100000000000001" customHeight="1">
      <c r="A817" s="56">
        <v>2111401</v>
      </c>
      <c r="B817" s="56" t="s">
        <v>680</v>
      </c>
      <c r="C817" s="35">
        <v>0</v>
      </c>
    </row>
    <row r="818" spans="1:3" ht="17.100000000000001" customHeight="1">
      <c r="A818" s="56">
        <v>2111402</v>
      </c>
      <c r="B818" s="56" t="s">
        <v>681</v>
      </c>
      <c r="C818" s="35">
        <v>0</v>
      </c>
    </row>
    <row r="819" spans="1:3" ht="17.100000000000001" customHeight="1">
      <c r="A819" s="56">
        <v>2111403</v>
      </c>
      <c r="B819" s="56" t="s">
        <v>682</v>
      </c>
      <c r="C819" s="35">
        <v>0</v>
      </c>
    </row>
    <row r="820" spans="1:3" ht="17.100000000000001" customHeight="1">
      <c r="A820" s="56">
        <v>2111404</v>
      </c>
      <c r="B820" s="56" t="s">
        <v>1284</v>
      </c>
      <c r="C820" s="35">
        <v>0</v>
      </c>
    </row>
    <row r="821" spans="1:3" ht="17.100000000000001" customHeight="1">
      <c r="A821" s="56">
        <v>2111405</v>
      </c>
      <c r="B821" s="56" t="s">
        <v>1285</v>
      </c>
      <c r="C821" s="35">
        <v>0</v>
      </c>
    </row>
    <row r="822" spans="1:3" ht="17.100000000000001" customHeight="1">
      <c r="A822" s="56">
        <v>2111406</v>
      </c>
      <c r="B822" s="56" t="s">
        <v>1286</v>
      </c>
      <c r="C822" s="35">
        <v>0</v>
      </c>
    </row>
    <row r="823" spans="1:3" ht="17.100000000000001" customHeight="1">
      <c r="A823" s="56">
        <v>2111407</v>
      </c>
      <c r="B823" s="56" t="s">
        <v>1287</v>
      </c>
      <c r="C823" s="35">
        <v>0</v>
      </c>
    </row>
    <row r="824" spans="1:3" ht="17.100000000000001" customHeight="1">
      <c r="A824" s="56">
        <v>2111408</v>
      </c>
      <c r="B824" s="56" t="s">
        <v>1288</v>
      </c>
      <c r="C824" s="35">
        <v>0</v>
      </c>
    </row>
    <row r="825" spans="1:3" ht="17.100000000000001" customHeight="1">
      <c r="A825" s="56">
        <v>2111409</v>
      </c>
      <c r="B825" s="56" t="s">
        <v>1289</v>
      </c>
      <c r="C825" s="35">
        <v>0</v>
      </c>
    </row>
    <row r="826" spans="1:3" ht="17.100000000000001" customHeight="1">
      <c r="A826" s="56">
        <v>2111410</v>
      </c>
      <c r="B826" s="56" t="s">
        <v>1290</v>
      </c>
      <c r="C826" s="35">
        <v>0</v>
      </c>
    </row>
    <row r="827" spans="1:3" ht="17.100000000000001" customHeight="1">
      <c r="A827" s="56">
        <v>2111411</v>
      </c>
      <c r="B827" s="56" t="s">
        <v>721</v>
      </c>
      <c r="C827" s="35">
        <v>0</v>
      </c>
    </row>
    <row r="828" spans="1:3" ht="17.100000000000001" customHeight="1">
      <c r="A828" s="56">
        <v>2111413</v>
      </c>
      <c r="B828" s="56" t="s">
        <v>1291</v>
      </c>
      <c r="C828" s="35">
        <v>0</v>
      </c>
    </row>
    <row r="829" spans="1:3" ht="17.100000000000001" customHeight="1">
      <c r="A829" s="56">
        <v>2111450</v>
      </c>
      <c r="B829" s="56" t="s">
        <v>689</v>
      </c>
      <c r="C829" s="35">
        <v>0</v>
      </c>
    </row>
    <row r="830" spans="1:3" ht="17.100000000000001" customHeight="1">
      <c r="A830" s="56">
        <v>2111499</v>
      </c>
      <c r="B830" s="56" t="s">
        <v>1292</v>
      </c>
      <c r="C830" s="35">
        <v>0</v>
      </c>
    </row>
    <row r="831" spans="1:3" ht="17.100000000000001" customHeight="1">
      <c r="A831" s="56">
        <v>21199</v>
      </c>
      <c r="B831" s="59" t="s">
        <v>1293</v>
      </c>
      <c r="C831" s="34">
        <f>C832</f>
        <v>611</v>
      </c>
    </row>
    <row r="832" spans="1:3" ht="17.100000000000001" customHeight="1">
      <c r="A832" s="56">
        <v>2119901</v>
      </c>
      <c r="B832" s="56" t="s">
        <v>1294</v>
      </c>
      <c r="C832" s="35">
        <v>611</v>
      </c>
    </row>
    <row r="833" spans="1:3" ht="17.100000000000001" customHeight="1">
      <c r="A833" s="56">
        <v>212</v>
      </c>
      <c r="B833" s="59" t="s">
        <v>1295</v>
      </c>
      <c r="C833" s="34">
        <f>SUM(C834,C845,C847,C850,C852,C854)</f>
        <v>10402</v>
      </c>
    </row>
    <row r="834" spans="1:3" ht="17.100000000000001" customHeight="1">
      <c r="A834" s="56">
        <v>21201</v>
      </c>
      <c r="B834" s="59" t="s">
        <v>1296</v>
      </c>
      <c r="C834" s="34">
        <f>SUM(C835:C844)</f>
        <v>7188</v>
      </c>
    </row>
    <row r="835" spans="1:3" ht="17.100000000000001" customHeight="1">
      <c r="A835" s="56">
        <v>2120101</v>
      </c>
      <c r="B835" s="56" t="s">
        <v>680</v>
      </c>
      <c r="C835" s="35">
        <v>7188</v>
      </c>
    </row>
    <row r="836" spans="1:3" ht="17.100000000000001" customHeight="1">
      <c r="A836" s="56">
        <v>2120102</v>
      </c>
      <c r="B836" s="56" t="s">
        <v>681</v>
      </c>
      <c r="C836" s="35">
        <v>0</v>
      </c>
    </row>
    <row r="837" spans="1:3" ht="17.100000000000001" customHeight="1">
      <c r="A837" s="56">
        <v>2120103</v>
      </c>
      <c r="B837" s="56" t="s">
        <v>682</v>
      </c>
      <c r="C837" s="35">
        <v>0</v>
      </c>
    </row>
    <row r="838" spans="1:3" ht="17.100000000000001" customHeight="1">
      <c r="A838" s="56">
        <v>2120104</v>
      </c>
      <c r="B838" s="56" t="s">
        <v>1297</v>
      </c>
      <c r="C838" s="35">
        <v>0</v>
      </c>
    </row>
    <row r="839" spans="1:3" ht="17.100000000000001" customHeight="1">
      <c r="A839" s="56">
        <v>2120105</v>
      </c>
      <c r="B839" s="56" t="s">
        <v>1298</v>
      </c>
      <c r="C839" s="35">
        <v>0</v>
      </c>
    </row>
    <row r="840" spans="1:3" ht="17.100000000000001" customHeight="1">
      <c r="A840" s="56">
        <v>2120106</v>
      </c>
      <c r="B840" s="56" t="s">
        <v>1299</v>
      </c>
      <c r="C840" s="35">
        <v>0</v>
      </c>
    </row>
    <row r="841" spans="1:3" ht="17.100000000000001" customHeight="1">
      <c r="A841" s="56">
        <v>2120107</v>
      </c>
      <c r="B841" s="56" t="s">
        <v>1300</v>
      </c>
      <c r="C841" s="35">
        <v>0</v>
      </c>
    </row>
    <row r="842" spans="1:3" ht="17.100000000000001" customHeight="1">
      <c r="A842" s="56">
        <v>2120109</v>
      </c>
      <c r="B842" s="56" t="s">
        <v>1301</v>
      </c>
      <c r="C842" s="35">
        <v>0</v>
      </c>
    </row>
    <row r="843" spans="1:3" ht="17.100000000000001" customHeight="1">
      <c r="A843" s="56">
        <v>2120110</v>
      </c>
      <c r="B843" s="56" t="s">
        <v>1302</v>
      </c>
      <c r="C843" s="35">
        <v>0</v>
      </c>
    </row>
    <row r="844" spans="1:3" ht="17.100000000000001" customHeight="1">
      <c r="A844" s="56">
        <v>2120199</v>
      </c>
      <c r="B844" s="56" t="s">
        <v>1303</v>
      </c>
      <c r="C844" s="35">
        <v>0</v>
      </c>
    </row>
    <row r="845" spans="1:3" ht="17.100000000000001" customHeight="1">
      <c r="A845" s="56">
        <v>21202</v>
      </c>
      <c r="B845" s="59" t="s">
        <v>1304</v>
      </c>
      <c r="C845" s="34">
        <f>C846</f>
        <v>2250</v>
      </c>
    </row>
    <row r="846" spans="1:3" ht="17.100000000000001" customHeight="1">
      <c r="A846" s="56">
        <v>2120201</v>
      </c>
      <c r="B846" s="56" t="s">
        <v>1305</v>
      </c>
      <c r="C846" s="35">
        <v>2250</v>
      </c>
    </row>
    <row r="847" spans="1:3" ht="17.100000000000001" customHeight="1">
      <c r="A847" s="56">
        <v>21203</v>
      </c>
      <c r="B847" s="59" t="s">
        <v>1306</v>
      </c>
      <c r="C847" s="34">
        <f>SUM(C848:C849)</f>
        <v>626</v>
      </c>
    </row>
    <row r="848" spans="1:3" ht="17.100000000000001" customHeight="1">
      <c r="A848" s="56">
        <v>2120303</v>
      </c>
      <c r="B848" s="56" t="s">
        <v>1307</v>
      </c>
      <c r="C848" s="35">
        <v>147</v>
      </c>
    </row>
    <row r="849" spans="1:3" ht="17.100000000000001" customHeight="1">
      <c r="A849" s="56">
        <v>2120399</v>
      </c>
      <c r="B849" s="56" t="s">
        <v>1308</v>
      </c>
      <c r="C849" s="35">
        <v>479</v>
      </c>
    </row>
    <row r="850" spans="1:3" ht="17.100000000000001" customHeight="1">
      <c r="A850" s="56">
        <v>21205</v>
      </c>
      <c r="B850" s="59" t="s">
        <v>1309</v>
      </c>
      <c r="C850" s="34">
        <f t="shared" ref="C850:C854" si="1">C851</f>
        <v>324</v>
      </c>
    </row>
    <row r="851" spans="1:3" ht="17.100000000000001" customHeight="1">
      <c r="A851" s="56">
        <v>2120501</v>
      </c>
      <c r="B851" s="56" t="s">
        <v>1310</v>
      </c>
      <c r="C851" s="35">
        <v>324</v>
      </c>
    </row>
    <row r="852" spans="1:3" ht="17.100000000000001" customHeight="1">
      <c r="A852" s="56">
        <v>21206</v>
      </c>
      <c r="B852" s="59" t="s">
        <v>1311</v>
      </c>
      <c r="C852" s="34">
        <f t="shared" si="1"/>
        <v>0</v>
      </c>
    </row>
    <row r="853" spans="1:3" ht="17.100000000000001" customHeight="1">
      <c r="A853" s="56">
        <v>2120601</v>
      </c>
      <c r="B853" s="56" t="s">
        <v>1312</v>
      </c>
      <c r="C853" s="35">
        <v>0</v>
      </c>
    </row>
    <row r="854" spans="1:3" ht="17.100000000000001" customHeight="1">
      <c r="A854" s="56">
        <v>21299</v>
      </c>
      <c r="B854" s="59" t="s">
        <v>1313</v>
      </c>
      <c r="C854" s="34">
        <f t="shared" si="1"/>
        <v>14</v>
      </c>
    </row>
    <row r="855" spans="1:3" ht="17.100000000000001" customHeight="1">
      <c r="A855" s="56">
        <v>2129901</v>
      </c>
      <c r="B855" s="56" t="s">
        <v>1314</v>
      </c>
      <c r="C855" s="35">
        <v>14</v>
      </c>
    </row>
    <row r="856" spans="1:3" ht="17.100000000000001" customHeight="1">
      <c r="A856" s="56">
        <v>213</v>
      </c>
      <c r="B856" s="59" t="s">
        <v>1315</v>
      </c>
      <c r="C856" s="34">
        <f>SUM(C857,C882,C907,C933,C944,C955,C961,C968,C975,C978)</f>
        <v>1384</v>
      </c>
    </row>
    <row r="857" spans="1:3" ht="17.100000000000001" customHeight="1">
      <c r="A857" s="56">
        <v>21301</v>
      </c>
      <c r="B857" s="59" t="s">
        <v>1316</v>
      </c>
      <c r="C857" s="34">
        <f>SUM(C858:C881)</f>
        <v>558</v>
      </c>
    </row>
    <row r="858" spans="1:3" ht="17.100000000000001" customHeight="1">
      <c r="A858" s="56">
        <v>2130101</v>
      </c>
      <c r="B858" s="56" t="s">
        <v>680</v>
      </c>
      <c r="C858" s="35">
        <v>534</v>
      </c>
    </row>
    <row r="859" spans="1:3" ht="17.100000000000001" customHeight="1">
      <c r="A859" s="56">
        <v>2130102</v>
      </c>
      <c r="B859" s="56" t="s">
        <v>681</v>
      </c>
      <c r="C859" s="35">
        <v>0</v>
      </c>
    </row>
    <row r="860" spans="1:3" ht="17.100000000000001" customHeight="1">
      <c r="A860" s="56">
        <v>2130103</v>
      </c>
      <c r="B860" s="56" t="s">
        <v>682</v>
      </c>
      <c r="C860" s="35">
        <v>0</v>
      </c>
    </row>
    <row r="861" spans="1:3" ht="17.100000000000001" customHeight="1">
      <c r="A861" s="56">
        <v>2130104</v>
      </c>
      <c r="B861" s="56" t="s">
        <v>689</v>
      </c>
      <c r="C861" s="35">
        <v>0</v>
      </c>
    </row>
    <row r="862" spans="1:3" ht="17.100000000000001" customHeight="1">
      <c r="A862" s="56">
        <v>2130105</v>
      </c>
      <c r="B862" s="56" t="s">
        <v>1317</v>
      </c>
      <c r="C862" s="35">
        <v>0</v>
      </c>
    </row>
    <row r="863" spans="1:3" ht="17.100000000000001" customHeight="1">
      <c r="A863" s="56">
        <v>2130106</v>
      </c>
      <c r="B863" s="56" t="s">
        <v>1318</v>
      </c>
      <c r="C863" s="35">
        <v>0</v>
      </c>
    </row>
    <row r="864" spans="1:3" ht="17.100000000000001" customHeight="1">
      <c r="A864" s="56">
        <v>2130108</v>
      </c>
      <c r="B864" s="56" t="s">
        <v>1319</v>
      </c>
      <c r="C864" s="35">
        <v>0</v>
      </c>
    </row>
    <row r="865" spans="1:3" ht="17.100000000000001" customHeight="1">
      <c r="A865" s="56">
        <v>2130109</v>
      </c>
      <c r="B865" s="56" t="s">
        <v>1320</v>
      </c>
      <c r="C865" s="35">
        <v>0</v>
      </c>
    </row>
    <row r="866" spans="1:3" ht="17.100000000000001" customHeight="1">
      <c r="A866" s="56">
        <v>2130110</v>
      </c>
      <c r="B866" s="56" t="s">
        <v>1321</v>
      </c>
      <c r="C866" s="35">
        <v>0</v>
      </c>
    </row>
    <row r="867" spans="1:3" ht="17.100000000000001" customHeight="1">
      <c r="A867" s="56">
        <v>2130111</v>
      </c>
      <c r="B867" s="56" t="s">
        <v>1322</v>
      </c>
      <c r="C867" s="35">
        <v>0</v>
      </c>
    </row>
    <row r="868" spans="1:3" ht="17.100000000000001" customHeight="1">
      <c r="A868" s="56">
        <v>2130112</v>
      </c>
      <c r="B868" s="56" t="s">
        <v>1323</v>
      </c>
      <c r="C868" s="35">
        <v>0</v>
      </c>
    </row>
    <row r="869" spans="1:3" ht="17.100000000000001" customHeight="1">
      <c r="A869" s="56">
        <v>2130114</v>
      </c>
      <c r="B869" s="56" t="s">
        <v>1324</v>
      </c>
      <c r="C869" s="35">
        <v>0</v>
      </c>
    </row>
    <row r="870" spans="1:3" ht="17.100000000000001" customHeight="1">
      <c r="A870" s="56">
        <v>2130119</v>
      </c>
      <c r="B870" s="56" t="s">
        <v>1325</v>
      </c>
      <c r="C870" s="35">
        <v>0</v>
      </c>
    </row>
    <row r="871" spans="1:3" ht="17.100000000000001" customHeight="1">
      <c r="A871" s="56">
        <v>2130120</v>
      </c>
      <c r="B871" s="56" t="s">
        <v>1326</v>
      </c>
      <c r="C871" s="35">
        <v>0</v>
      </c>
    </row>
    <row r="872" spans="1:3" ht="17.100000000000001" customHeight="1">
      <c r="A872" s="56">
        <v>2130121</v>
      </c>
      <c r="B872" s="56" t="s">
        <v>1327</v>
      </c>
      <c r="C872" s="35">
        <v>0</v>
      </c>
    </row>
    <row r="873" spans="1:3" ht="17.100000000000001" customHeight="1">
      <c r="A873" s="56">
        <v>2130122</v>
      </c>
      <c r="B873" s="56" t="s">
        <v>1328</v>
      </c>
      <c r="C873" s="35">
        <v>0</v>
      </c>
    </row>
    <row r="874" spans="1:3" ht="17.100000000000001" customHeight="1">
      <c r="A874" s="56">
        <v>2130124</v>
      </c>
      <c r="B874" s="56" t="s">
        <v>1329</v>
      </c>
      <c r="C874" s="35">
        <v>0</v>
      </c>
    </row>
    <row r="875" spans="1:3" ht="17.100000000000001" customHeight="1">
      <c r="A875" s="56">
        <v>2130125</v>
      </c>
      <c r="B875" s="56" t="s">
        <v>1330</v>
      </c>
      <c r="C875" s="35">
        <v>0</v>
      </c>
    </row>
    <row r="876" spans="1:3" ht="17.100000000000001" customHeight="1">
      <c r="A876" s="56">
        <v>2130126</v>
      </c>
      <c r="B876" s="56" t="s">
        <v>1331</v>
      </c>
      <c r="C876" s="35">
        <v>0</v>
      </c>
    </row>
    <row r="877" spans="1:3" ht="17.100000000000001" customHeight="1">
      <c r="A877" s="56">
        <v>2130135</v>
      </c>
      <c r="B877" s="56" t="s">
        <v>1332</v>
      </c>
      <c r="C877" s="35">
        <v>24</v>
      </c>
    </row>
    <row r="878" spans="1:3" ht="17.100000000000001" customHeight="1">
      <c r="A878" s="56">
        <v>2130142</v>
      </c>
      <c r="B878" s="56" t="s">
        <v>1333</v>
      </c>
      <c r="C878" s="35">
        <v>0</v>
      </c>
    </row>
    <row r="879" spans="1:3" ht="17.100000000000001" customHeight="1">
      <c r="A879" s="56">
        <v>2130148</v>
      </c>
      <c r="B879" s="56" t="s">
        <v>1334</v>
      </c>
      <c r="C879" s="35">
        <v>0</v>
      </c>
    </row>
    <row r="880" spans="1:3" ht="17.100000000000001" customHeight="1">
      <c r="A880" s="56">
        <v>2130152</v>
      </c>
      <c r="B880" s="56" t="s">
        <v>1335</v>
      </c>
      <c r="C880" s="35">
        <v>0</v>
      </c>
    </row>
    <row r="881" spans="1:3" ht="17.100000000000001" customHeight="1">
      <c r="A881" s="56">
        <v>2130199</v>
      </c>
      <c r="B881" s="56" t="s">
        <v>1336</v>
      </c>
      <c r="C881" s="35">
        <v>0</v>
      </c>
    </row>
    <row r="882" spans="1:3" ht="17.100000000000001" customHeight="1">
      <c r="A882" s="56">
        <v>21302</v>
      </c>
      <c r="B882" s="59" t="s">
        <v>1337</v>
      </c>
      <c r="C882" s="34">
        <f>SUM(C883:C906)</f>
        <v>88</v>
      </c>
    </row>
    <row r="883" spans="1:3" ht="17.100000000000001" customHeight="1">
      <c r="A883" s="56">
        <v>2130201</v>
      </c>
      <c r="B883" s="56" t="s">
        <v>680</v>
      </c>
      <c r="C883" s="35">
        <v>63</v>
      </c>
    </row>
    <row r="884" spans="1:3" ht="17.100000000000001" customHeight="1">
      <c r="A884" s="56">
        <v>2130202</v>
      </c>
      <c r="B884" s="56" t="s">
        <v>681</v>
      </c>
      <c r="C884" s="35">
        <v>0</v>
      </c>
    </row>
    <row r="885" spans="1:3" ht="17.100000000000001" customHeight="1">
      <c r="A885" s="56">
        <v>2130203</v>
      </c>
      <c r="B885" s="56" t="s">
        <v>682</v>
      </c>
      <c r="C885" s="35">
        <v>0</v>
      </c>
    </row>
    <row r="886" spans="1:3" ht="17.100000000000001" customHeight="1">
      <c r="A886" s="56">
        <v>2130204</v>
      </c>
      <c r="B886" s="56" t="s">
        <v>1338</v>
      </c>
      <c r="C886" s="35">
        <v>0</v>
      </c>
    </row>
    <row r="887" spans="1:3" ht="17.100000000000001" customHeight="1">
      <c r="A887" s="56">
        <v>2130205</v>
      </c>
      <c r="B887" s="56" t="s">
        <v>1339</v>
      </c>
      <c r="C887" s="35">
        <v>11</v>
      </c>
    </row>
    <row r="888" spans="1:3" ht="17.100000000000001" customHeight="1">
      <c r="A888" s="56">
        <v>2130206</v>
      </c>
      <c r="B888" s="56" t="s">
        <v>1340</v>
      </c>
      <c r="C888" s="35">
        <v>0</v>
      </c>
    </row>
    <row r="889" spans="1:3" ht="17.100000000000001" customHeight="1">
      <c r="A889" s="56">
        <v>2130207</v>
      </c>
      <c r="B889" s="56" t="s">
        <v>1341</v>
      </c>
      <c r="C889" s="35">
        <v>14</v>
      </c>
    </row>
    <row r="890" spans="1:3" ht="17.100000000000001" customHeight="1">
      <c r="A890" s="56">
        <v>2130209</v>
      </c>
      <c r="B890" s="56" t="s">
        <v>1342</v>
      </c>
      <c r="C890" s="35">
        <v>0</v>
      </c>
    </row>
    <row r="891" spans="1:3" ht="17.100000000000001" customHeight="1">
      <c r="A891" s="56">
        <v>2130210</v>
      </c>
      <c r="B891" s="56" t="s">
        <v>1343</v>
      </c>
      <c r="C891" s="35">
        <v>0</v>
      </c>
    </row>
    <row r="892" spans="1:3" ht="17.100000000000001" customHeight="1">
      <c r="A892" s="56">
        <v>2130211</v>
      </c>
      <c r="B892" s="56" t="s">
        <v>1344</v>
      </c>
      <c r="C892" s="35">
        <v>0</v>
      </c>
    </row>
    <row r="893" spans="1:3" ht="17.100000000000001" customHeight="1">
      <c r="A893" s="56">
        <v>2130212</v>
      </c>
      <c r="B893" s="56" t="s">
        <v>1345</v>
      </c>
      <c r="C893" s="35">
        <v>0</v>
      </c>
    </row>
    <row r="894" spans="1:3" ht="17.100000000000001" customHeight="1">
      <c r="A894" s="56">
        <v>2130213</v>
      </c>
      <c r="B894" s="56" t="s">
        <v>1346</v>
      </c>
      <c r="C894" s="35">
        <v>0</v>
      </c>
    </row>
    <row r="895" spans="1:3" ht="17.100000000000001" customHeight="1">
      <c r="A895" s="56">
        <v>2130217</v>
      </c>
      <c r="B895" s="56" t="s">
        <v>1347</v>
      </c>
      <c r="C895" s="35">
        <v>0</v>
      </c>
    </row>
    <row r="896" spans="1:3" ht="17.100000000000001" customHeight="1">
      <c r="A896" s="56">
        <v>2130220</v>
      </c>
      <c r="B896" s="56" t="s">
        <v>1348</v>
      </c>
      <c r="C896" s="35">
        <v>0</v>
      </c>
    </row>
    <row r="897" spans="1:3" ht="17.100000000000001" customHeight="1">
      <c r="A897" s="56">
        <v>2130221</v>
      </c>
      <c r="B897" s="56" t="s">
        <v>1349</v>
      </c>
      <c r="C897" s="35">
        <v>0</v>
      </c>
    </row>
    <row r="898" spans="1:3" ht="17.100000000000001" customHeight="1">
      <c r="A898" s="56">
        <v>2130223</v>
      </c>
      <c r="B898" s="56" t="s">
        <v>1350</v>
      </c>
      <c r="C898" s="35">
        <v>0</v>
      </c>
    </row>
    <row r="899" spans="1:3" ht="17.100000000000001" customHeight="1">
      <c r="A899" s="56">
        <v>2130226</v>
      </c>
      <c r="B899" s="56" t="s">
        <v>1351</v>
      </c>
      <c r="C899" s="35">
        <v>0</v>
      </c>
    </row>
    <row r="900" spans="1:3" ht="17.100000000000001" customHeight="1">
      <c r="A900" s="56">
        <v>2130227</v>
      </c>
      <c r="B900" s="56" t="s">
        <v>1352</v>
      </c>
      <c r="C900" s="35">
        <v>0</v>
      </c>
    </row>
    <row r="901" spans="1:3" ht="17.100000000000001" customHeight="1">
      <c r="A901" s="56">
        <v>2130232</v>
      </c>
      <c r="B901" s="56" t="s">
        <v>1353</v>
      </c>
      <c r="C901" s="35">
        <v>0</v>
      </c>
    </row>
    <row r="902" spans="1:3" ht="17.100000000000001" customHeight="1">
      <c r="A902" s="56">
        <v>2130234</v>
      </c>
      <c r="B902" s="56" t="s">
        <v>1354</v>
      </c>
      <c r="C902" s="35">
        <v>0</v>
      </c>
    </row>
    <row r="903" spans="1:3" ht="17.100000000000001" customHeight="1">
      <c r="A903" s="56">
        <v>2130235</v>
      </c>
      <c r="B903" s="56" t="s">
        <v>1355</v>
      </c>
      <c r="C903" s="35">
        <v>0</v>
      </c>
    </row>
    <row r="904" spans="1:3" ht="17.100000000000001" customHeight="1">
      <c r="A904" s="56">
        <v>2130236</v>
      </c>
      <c r="B904" s="56" t="s">
        <v>1356</v>
      </c>
      <c r="C904" s="35">
        <v>0</v>
      </c>
    </row>
    <row r="905" spans="1:3" ht="17.100000000000001" customHeight="1">
      <c r="A905" s="56">
        <v>2130237</v>
      </c>
      <c r="B905" s="56" t="s">
        <v>1357</v>
      </c>
      <c r="C905" s="35">
        <v>0</v>
      </c>
    </row>
    <row r="906" spans="1:3" ht="17.100000000000001" customHeight="1">
      <c r="A906" s="56">
        <v>2130299</v>
      </c>
      <c r="B906" s="56" t="s">
        <v>1358</v>
      </c>
      <c r="C906" s="35">
        <v>0</v>
      </c>
    </row>
    <row r="907" spans="1:3" ht="17.100000000000001" customHeight="1">
      <c r="A907" s="56">
        <v>21303</v>
      </c>
      <c r="B907" s="59" t="s">
        <v>1359</v>
      </c>
      <c r="C907" s="34">
        <f>SUM(C908:C932)</f>
        <v>382</v>
      </c>
    </row>
    <row r="908" spans="1:3" ht="17.100000000000001" customHeight="1">
      <c r="A908" s="56">
        <v>2130301</v>
      </c>
      <c r="B908" s="56" t="s">
        <v>680</v>
      </c>
      <c r="C908" s="35">
        <v>2</v>
      </c>
    </row>
    <row r="909" spans="1:3" ht="17.100000000000001" customHeight="1">
      <c r="A909" s="56">
        <v>2130302</v>
      </c>
      <c r="B909" s="56" t="s">
        <v>681</v>
      </c>
      <c r="C909" s="35">
        <v>0</v>
      </c>
    </row>
    <row r="910" spans="1:3" ht="17.100000000000001" customHeight="1">
      <c r="A910" s="56">
        <v>2130303</v>
      </c>
      <c r="B910" s="56" t="s">
        <v>682</v>
      </c>
      <c r="C910" s="35">
        <v>0</v>
      </c>
    </row>
    <row r="911" spans="1:3" ht="17.100000000000001" customHeight="1">
      <c r="A911" s="56">
        <v>2130304</v>
      </c>
      <c r="B911" s="56" t="s">
        <v>1360</v>
      </c>
      <c r="C911" s="35">
        <v>30</v>
      </c>
    </row>
    <row r="912" spans="1:3" ht="17.100000000000001" customHeight="1">
      <c r="A912" s="56">
        <v>2130305</v>
      </c>
      <c r="B912" s="56" t="s">
        <v>1361</v>
      </c>
      <c r="C912" s="35">
        <v>140</v>
      </c>
    </row>
    <row r="913" spans="1:3" ht="17.100000000000001" customHeight="1">
      <c r="A913" s="56">
        <v>2130306</v>
      </c>
      <c r="B913" s="56" t="s">
        <v>1362</v>
      </c>
      <c r="C913" s="35">
        <v>0</v>
      </c>
    </row>
    <row r="914" spans="1:3" ht="17.100000000000001" customHeight="1">
      <c r="A914" s="56">
        <v>2130307</v>
      </c>
      <c r="B914" s="56" t="s">
        <v>1363</v>
      </c>
      <c r="C914" s="35">
        <v>40</v>
      </c>
    </row>
    <row r="915" spans="1:3" ht="17.100000000000001" customHeight="1">
      <c r="A915" s="56">
        <v>2130308</v>
      </c>
      <c r="B915" s="56" t="s">
        <v>1364</v>
      </c>
      <c r="C915" s="35">
        <v>0</v>
      </c>
    </row>
    <row r="916" spans="1:3" ht="17.100000000000001" customHeight="1">
      <c r="A916" s="56">
        <v>2130309</v>
      </c>
      <c r="B916" s="56" t="s">
        <v>1365</v>
      </c>
      <c r="C916" s="35">
        <v>0</v>
      </c>
    </row>
    <row r="917" spans="1:3" ht="17.100000000000001" customHeight="1">
      <c r="A917" s="56">
        <v>2130310</v>
      </c>
      <c r="B917" s="56" t="s">
        <v>1366</v>
      </c>
      <c r="C917" s="35">
        <v>0</v>
      </c>
    </row>
    <row r="918" spans="1:3" ht="17.100000000000001" customHeight="1">
      <c r="A918" s="56">
        <v>2130311</v>
      </c>
      <c r="B918" s="56" t="s">
        <v>1367</v>
      </c>
      <c r="C918" s="35">
        <v>0</v>
      </c>
    </row>
    <row r="919" spans="1:3" ht="17.100000000000001" customHeight="1">
      <c r="A919" s="56">
        <v>2130312</v>
      </c>
      <c r="B919" s="56" t="s">
        <v>1368</v>
      </c>
      <c r="C919" s="35">
        <v>0</v>
      </c>
    </row>
    <row r="920" spans="1:3" ht="17.100000000000001" customHeight="1">
      <c r="A920" s="56">
        <v>2130313</v>
      </c>
      <c r="B920" s="56" t="s">
        <v>1369</v>
      </c>
      <c r="C920" s="35">
        <v>0</v>
      </c>
    </row>
    <row r="921" spans="1:3" ht="17.100000000000001" customHeight="1">
      <c r="A921" s="56">
        <v>2130314</v>
      </c>
      <c r="B921" s="56" t="s">
        <v>1370</v>
      </c>
      <c r="C921" s="35">
        <v>98</v>
      </c>
    </row>
    <row r="922" spans="1:3" ht="17.100000000000001" customHeight="1">
      <c r="A922" s="56">
        <v>2130315</v>
      </c>
      <c r="B922" s="56" t="s">
        <v>1371</v>
      </c>
      <c r="C922" s="35">
        <v>0</v>
      </c>
    </row>
    <row r="923" spans="1:3" ht="17.100000000000001" customHeight="1">
      <c r="A923" s="56">
        <v>2130316</v>
      </c>
      <c r="B923" s="56" t="s">
        <v>1372</v>
      </c>
      <c r="C923" s="35">
        <v>0</v>
      </c>
    </row>
    <row r="924" spans="1:3" ht="17.100000000000001" customHeight="1">
      <c r="A924" s="56">
        <v>2130317</v>
      </c>
      <c r="B924" s="56" t="s">
        <v>1373</v>
      </c>
      <c r="C924" s="35">
        <v>0</v>
      </c>
    </row>
    <row r="925" spans="1:3" ht="17.100000000000001" customHeight="1">
      <c r="A925" s="56">
        <v>2130318</v>
      </c>
      <c r="B925" s="56" t="s">
        <v>1374</v>
      </c>
      <c r="C925" s="35">
        <v>0</v>
      </c>
    </row>
    <row r="926" spans="1:3" ht="17.100000000000001" customHeight="1">
      <c r="A926" s="56">
        <v>2130319</v>
      </c>
      <c r="B926" s="56" t="s">
        <v>1375</v>
      </c>
      <c r="C926" s="35">
        <v>0</v>
      </c>
    </row>
    <row r="927" spans="1:3" ht="17.100000000000001" customHeight="1">
      <c r="A927" s="56">
        <v>2130321</v>
      </c>
      <c r="B927" s="56" t="s">
        <v>1376</v>
      </c>
      <c r="C927" s="35">
        <v>0</v>
      </c>
    </row>
    <row r="928" spans="1:3" ht="17.100000000000001" customHeight="1">
      <c r="A928" s="56">
        <v>2130322</v>
      </c>
      <c r="B928" s="56" t="s">
        <v>1377</v>
      </c>
      <c r="C928" s="35">
        <v>0</v>
      </c>
    </row>
    <row r="929" spans="1:3" ht="17.100000000000001" customHeight="1">
      <c r="A929" s="56">
        <v>2130333</v>
      </c>
      <c r="B929" s="56" t="s">
        <v>1350</v>
      </c>
      <c r="C929" s="35">
        <v>0</v>
      </c>
    </row>
    <row r="930" spans="1:3" ht="17.100000000000001" customHeight="1">
      <c r="A930" s="56">
        <v>2130334</v>
      </c>
      <c r="B930" s="56" t="s">
        <v>1378</v>
      </c>
      <c r="C930" s="35">
        <v>0</v>
      </c>
    </row>
    <row r="931" spans="1:3" ht="17.100000000000001" customHeight="1">
      <c r="A931" s="56">
        <v>2130335</v>
      </c>
      <c r="B931" s="56" t="s">
        <v>1379</v>
      </c>
      <c r="C931" s="35">
        <v>0</v>
      </c>
    </row>
    <row r="932" spans="1:3" ht="17.100000000000001" customHeight="1">
      <c r="A932" s="56">
        <v>2130399</v>
      </c>
      <c r="B932" s="56" t="s">
        <v>1380</v>
      </c>
      <c r="C932" s="35">
        <v>72</v>
      </c>
    </row>
    <row r="933" spans="1:3" ht="17.100000000000001" customHeight="1">
      <c r="A933" s="56">
        <v>21304</v>
      </c>
      <c r="B933" s="59" t="s">
        <v>1381</v>
      </c>
      <c r="C933" s="34">
        <f>SUM(C934:C943)</f>
        <v>0</v>
      </c>
    </row>
    <row r="934" spans="1:3" ht="17.100000000000001" customHeight="1">
      <c r="A934" s="56">
        <v>2130401</v>
      </c>
      <c r="B934" s="56" t="s">
        <v>680</v>
      </c>
      <c r="C934" s="35">
        <v>0</v>
      </c>
    </row>
    <row r="935" spans="1:3" ht="17.100000000000001" customHeight="1">
      <c r="A935" s="56">
        <v>2130402</v>
      </c>
      <c r="B935" s="56" t="s">
        <v>681</v>
      </c>
      <c r="C935" s="35">
        <v>0</v>
      </c>
    </row>
    <row r="936" spans="1:3" ht="17.100000000000001" customHeight="1">
      <c r="A936" s="56">
        <v>2130403</v>
      </c>
      <c r="B936" s="56" t="s">
        <v>682</v>
      </c>
      <c r="C936" s="35">
        <v>0</v>
      </c>
    </row>
    <row r="937" spans="1:3" ht="17.100000000000001" customHeight="1">
      <c r="A937" s="56">
        <v>2130404</v>
      </c>
      <c r="B937" s="56" t="s">
        <v>1382</v>
      </c>
      <c r="C937" s="35">
        <v>0</v>
      </c>
    </row>
    <row r="938" spans="1:3" ht="17.100000000000001" customHeight="1">
      <c r="A938" s="56">
        <v>2130405</v>
      </c>
      <c r="B938" s="56" t="s">
        <v>1383</v>
      </c>
      <c r="C938" s="35">
        <v>0</v>
      </c>
    </row>
    <row r="939" spans="1:3" ht="17.100000000000001" customHeight="1">
      <c r="A939" s="56">
        <v>2130406</v>
      </c>
      <c r="B939" s="56" t="s">
        <v>1384</v>
      </c>
      <c r="C939" s="35">
        <v>0</v>
      </c>
    </row>
    <row r="940" spans="1:3" ht="17.100000000000001" customHeight="1">
      <c r="A940" s="56">
        <v>2130407</v>
      </c>
      <c r="B940" s="56" t="s">
        <v>1385</v>
      </c>
      <c r="C940" s="35">
        <v>0</v>
      </c>
    </row>
    <row r="941" spans="1:3" ht="17.100000000000001" customHeight="1">
      <c r="A941" s="56">
        <v>2130408</v>
      </c>
      <c r="B941" s="56" t="s">
        <v>1386</v>
      </c>
      <c r="C941" s="35">
        <v>0</v>
      </c>
    </row>
    <row r="942" spans="1:3" ht="17.100000000000001" customHeight="1">
      <c r="A942" s="56">
        <v>2130409</v>
      </c>
      <c r="B942" s="56" t="s">
        <v>1387</v>
      </c>
      <c r="C942" s="35">
        <v>0</v>
      </c>
    </row>
    <row r="943" spans="1:3" ht="17.100000000000001" customHeight="1">
      <c r="A943" s="56">
        <v>2130499</v>
      </c>
      <c r="B943" s="56" t="s">
        <v>1388</v>
      </c>
      <c r="C943" s="35">
        <v>0</v>
      </c>
    </row>
    <row r="944" spans="1:3" ht="17.100000000000001" customHeight="1">
      <c r="A944" s="56">
        <v>21305</v>
      </c>
      <c r="B944" s="59" t="s">
        <v>1389</v>
      </c>
      <c r="C944" s="34">
        <f>SUM(C945:C954)</f>
        <v>87</v>
      </c>
    </row>
    <row r="945" spans="1:3" ht="17.100000000000001" customHeight="1">
      <c r="A945" s="56">
        <v>2130501</v>
      </c>
      <c r="B945" s="56" t="s">
        <v>680</v>
      </c>
      <c r="C945" s="35">
        <v>87</v>
      </c>
    </row>
    <row r="946" spans="1:3" ht="17.100000000000001" customHeight="1">
      <c r="A946" s="56">
        <v>2130502</v>
      </c>
      <c r="B946" s="56" t="s">
        <v>681</v>
      </c>
      <c r="C946" s="35">
        <v>0</v>
      </c>
    </row>
    <row r="947" spans="1:3" ht="17.100000000000001" customHeight="1">
      <c r="A947" s="56">
        <v>2130503</v>
      </c>
      <c r="B947" s="56" t="s">
        <v>682</v>
      </c>
      <c r="C947" s="35">
        <v>0</v>
      </c>
    </row>
    <row r="948" spans="1:3" ht="17.100000000000001" customHeight="1">
      <c r="A948" s="56">
        <v>2130504</v>
      </c>
      <c r="B948" s="56" t="s">
        <v>1390</v>
      </c>
      <c r="C948" s="35">
        <v>0</v>
      </c>
    </row>
    <row r="949" spans="1:3" ht="17.100000000000001" customHeight="1">
      <c r="A949" s="56">
        <v>2130505</v>
      </c>
      <c r="B949" s="56" t="s">
        <v>1391</v>
      </c>
      <c r="C949" s="35">
        <v>0</v>
      </c>
    </row>
    <row r="950" spans="1:3" ht="17.100000000000001" customHeight="1">
      <c r="A950" s="56">
        <v>2130506</v>
      </c>
      <c r="B950" s="56" t="s">
        <v>1392</v>
      </c>
      <c r="C950" s="35">
        <v>0</v>
      </c>
    </row>
    <row r="951" spans="1:3" ht="17.100000000000001" customHeight="1">
      <c r="A951" s="56">
        <v>2130507</v>
      </c>
      <c r="B951" s="56" t="s">
        <v>1393</v>
      </c>
      <c r="C951" s="35">
        <v>0</v>
      </c>
    </row>
    <row r="952" spans="1:3" ht="17.100000000000001" customHeight="1">
      <c r="A952" s="56">
        <v>2130508</v>
      </c>
      <c r="B952" s="56" t="s">
        <v>1394</v>
      </c>
      <c r="C952" s="35">
        <v>0</v>
      </c>
    </row>
    <row r="953" spans="1:3" ht="17.100000000000001" customHeight="1">
      <c r="A953" s="56">
        <v>2130550</v>
      </c>
      <c r="B953" s="56" t="s">
        <v>1395</v>
      </c>
      <c r="C953" s="35">
        <v>0</v>
      </c>
    </row>
    <row r="954" spans="1:3" ht="17.100000000000001" customHeight="1">
      <c r="A954" s="56">
        <v>2130599</v>
      </c>
      <c r="B954" s="56" t="s">
        <v>1396</v>
      </c>
      <c r="C954" s="35">
        <v>0</v>
      </c>
    </row>
    <row r="955" spans="1:3" ht="17.100000000000001" customHeight="1">
      <c r="A955" s="56">
        <v>21306</v>
      </c>
      <c r="B955" s="59" t="s">
        <v>1397</v>
      </c>
      <c r="C955" s="34">
        <f>SUM(C956:C960)</f>
        <v>0</v>
      </c>
    </row>
    <row r="956" spans="1:3" ht="17.100000000000001" customHeight="1">
      <c r="A956" s="56">
        <v>2130601</v>
      </c>
      <c r="B956" s="56" t="s">
        <v>974</v>
      </c>
      <c r="C956" s="35">
        <v>0</v>
      </c>
    </row>
    <row r="957" spans="1:3" ht="17.100000000000001" customHeight="1">
      <c r="A957" s="56">
        <v>2130602</v>
      </c>
      <c r="B957" s="56" t="s">
        <v>1398</v>
      </c>
      <c r="C957" s="35">
        <v>0</v>
      </c>
    </row>
    <row r="958" spans="1:3" ht="17.100000000000001" customHeight="1">
      <c r="A958" s="56">
        <v>2130603</v>
      </c>
      <c r="B958" s="56" t="s">
        <v>1399</v>
      </c>
      <c r="C958" s="35">
        <v>0</v>
      </c>
    </row>
    <row r="959" spans="1:3" ht="17.100000000000001" customHeight="1">
      <c r="A959" s="56">
        <v>2130604</v>
      </c>
      <c r="B959" s="56" t="s">
        <v>1400</v>
      </c>
      <c r="C959" s="35">
        <v>0</v>
      </c>
    </row>
    <row r="960" spans="1:3" ht="17.100000000000001" customHeight="1">
      <c r="A960" s="56">
        <v>2130699</v>
      </c>
      <c r="B960" s="56" t="s">
        <v>1401</v>
      </c>
      <c r="C960" s="35">
        <v>0</v>
      </c>
    </row>
    <row r="961" spans="1:3" ht="17.100000000000001" customHeight="1">
      <c r="A961" s="56">
        <v>21307</v>
      </c>
      <c r="B961" s="59" t="s">
        <v>1402</v>
      </c>
      <c r="C961" s="34">
        <f>SUM(C962:C967)</f>
        <v>269</v>
      </c>
    </row>
    <row r="962" spans="1:3" ht="17.100000000000001" customHeight="1">
      <c r="A962" s="56">
        <v>2130701</v>
      </c>
      <c r="B962" s="56" t="s">
        <v>1403</v>
      </c>
      <c r="C962" s="35">
        <v>189</v>
      </c>
    </row>
    <row r="963" spans="1:3" ht="17.100000000000001" customHeight="1">
      <c r="A963" s="56">
        <v>2130704</v>
      </c>
      <c r="B963" s="56" t="s">
        <v>1404</v>
      </c>
      <c r="C963" s="35">
        <v>0</v>
      </c>
    </row>
    <row r="964" spans="1:3" ht="17.100000000000001" customHeight="1">
      <c r="A964" s="56">
        <v>2130705</v>
      </c>
      <c r="B964" s="56" t="s">
        <v>1405</v>
      </c>
      <c r="C964" s="35">
        <v>0</v>
      </c>
    </row>
    <row r="965" spans="1:3" ht="17.100000000000001" customHeight="1">
      <c r="A965" s="56">
        <v>2130706</v>
      </c>
      <c r="B965" s="56" t="s">
        <v>1406</v>
      </c>
      <c r="C965" s="35">
        <v>0</v>
      </c>
    </row>
    <row r="966" spans="1:3" ht="17.100000000000001" customHeight="1">
      <c r="A966" s="56">
        <v>2130707</v>
      </c>
      <c r="B966" s="56" t="s">
        <v>1407</v>
      </c>
      <c r="C966" s="35">
        <v>0</v>
      </c>
    </row>
    <row r="967" spans="1:3" ht="17.100000000000001" customHeight="1">
      <c r="A967" s="56">
        <v>2130799</v>
      </c>
      <c r="B967" s="56" t="s">
        <v>1408</v>
      </c>
      <c r="C967" s="35">
        <v>80</v>
      </c>
    </row>
    <row r="968" spans="1:3" ht="17.100000000000001" customHeight="1">
      <c r="A968" s="56">
        <v>21308</v>
      </c>
      <c r="B968" s="59" t="s">
        <v>1409</v>
      </c>
      <c r="C968" s="34">
        <f>SUM(C969:C974)</f>
        <v>0</v>
      </c>
    </row>
    <row r="969" spans="1:3" ht="17.100000000000001" customHeight="1">
      <c r="A969" s="56">
        <v>2130801</v>
      </c>
      <c r="B969" s="56" t="s">
        <v>1410</v>
      </c>
      <c r="C969" s="35">
        <v>0</v>
      </c>
    </row>
    <row r="970" spans="1:3" ht="17.100000000000001" customHeight="1">
      <c r="A970" s="56">
        <v>2130802</v>
      </c>
      <c r="B970" s="56" t="s">
        <v>1411</v>
      </c>
      <c r="C970" s="35">
        <v>0</v>
      </c>
    </row>
    <row r="971" spans="1:3" ht="17.100000000000001" customHeight="1">
      <c r="A971" s="56">
        <v>2130803</v>
      </c>
      <c r="B971" s="56" t="s">
        <v>1412</v>
      </c>
      <c r="C971" s="35">
        <v>0</v>
      </c>
    </row>
    <row r="972" spans="1:3" ht="17.100000000000001" customHeight="1">
      <c r="A972" s="56">
        <v>2130804</v>
      </c>
      <c r="B972" s="56" t="s">
        <v>1413</v>
      </c>
      <c r="C972" s="35">
        <v>0</v>
      </c>
    </row>
    <row r="973" spans="1:3" ht="17.100000000000001" customHeight="1">
      <c r="A973" s="56">
        <v>2130805</v>
      </c>
      <c r="B973" s="56" t="s">
        <v>1414</v>
      </c>
      <c r="C973" s="35">
        <v>0</v>
      </c>
    </row>
    <row r="974" spans="1:3" ht="17.100000000000001" customHeight="1">
      <c r="A974" s="56">
        <v>2130899</v>
      </c>
      <c r="B974" s="56" t="s">
        <v>1415</v>
      </c>
      <c r="C974" s="35">
        <v>0</v>
      </c>
    </row>
    <row r="975" spans="1:3" ht="17.100000000000001" customHeight="1">
      <c r="A975" s="56">
        <v>21309</v>
      </c>
      <c r="B975" s="59" t="s">
        <v>1416</v>
      </c>
      <c r="C975" s="34">
        <f>SUM(C976:C977)</f>
        <v>0</v>
      </c>
    </row>
    <row r="976" spans="1:3" ht="17.100000000000001" customHeight="1">
      <c r="A976" s="56">
        <v>2130901</v>
      </c>
      <c r="B976" s="56" t="s">
        <v>1417</v>
      </c>
      <c r="C976" s="35">
        <v>0</v>
      </c>
    </row>
    <row r="977" spans="1:3" ht="17.100000000000001" customHeight="1">
      <c r="A977" s="56">
        <v>2130999</v>
      </c>
      <c r="B977" s="56" t="s">
        <v>1418</v>
      </c>
      <c r="C977" s="35">
        <v>0</v>
      </c>
    </row>
    <row r="978" spans="1:3" ht="17.100000000000001" customHeight="1">
      <c r="A978" s="56">
        <v>21399</v>
      </c>
      <c r="B978" s="59" t="s">
        <v>1419</v>
      </c>
      <c r="C978" s="34">
        <f>C979+C980</f>
        <v>0</v>
      </c>
    </row>
    <row r="979" spans="1:3" ht="17.100000000000001" customHeight="1">
      <c r="A979" s="56">
        <v>2139901</v>
      </c>
      <c r="B979" s="56" t="s">
        <v>1420</v>
      </c>
      <c r="C979" s="35">
        <v>0</v>
      </c>
    </row>
    <row r="980" spans="1:3" ht="17.100000000000001" customHeight="1">
      <c r="A980" s="56">
        <v>2139999</v>
      </c>
      <c r="B980" s="56" t="s">
        <v>1421</v>
      </c>
      <c r="C980" s="35">
        <v>0</v>
      </c>
    </row>
    <row r="981" spans="1:3" ht="17.100000000000001" customHeight="1">
      <c r="A981" s="56">
        <v>214</v>
      </c>
      <c r="B981" s="59" t="s">
        <v>1422</v>
      </c>
      <c r="C981" s="34">
        <f>SUM(C982,C1005,C1015,C1025,C1030,C1037,C1042)</f>
        <v>0</v>
      </c>
    </row>
    <row r="982" spans="1:3" ht="17.100000000000001" customHeight="1">
      <c r="A982" s="56">
        <v>21401</v>
      </c>
      <c r="B982" s="59" t="s">
        <v>1423</v>
      </c>
      <c r="C982" s="34">
        <f>SUM(C983:C1004)</f>
        <v>0</v>
      </c>
    </row>
    <row r="983" spans="1:3" ht="17.100000000000001" customHeight="1">
      <c r="A983" s="56">
        <v>2140101</v>
      </c>
      <c r="B983" s="56" t="s">
        <v>680</v>
      </c>
      <c r="C983" s="35">
        <v>0</v>
      </c>
    </row>
    <row r="984" spans="1:3" ht="17.100000000000001" customHeight="1">
      <c r="A984" s="56">
        <v>2140102</v>
      </c>
      <c r="B984" s="56" t="s">
        <v>681</v>
      </c>
      <c r="C984" s="35">
        <v>0</v>
      </c>
    </row>
    <row r="985" spans="1:3" ht="17.100000000000001" customHeight="1">
      <c r="A985" s="56">
        <v>2140103</v>
      </c>
      <c r="B985" s="56" t="s">
        <v>682</v>
      </c>
      <c r="C985" s="35">
        <v>0</v>
      </c>
    </row>
    <row r="986" spans="1:3" ht="17.100000000000001" customHeight="1">
      <c r="A986" s="56">
        <v>2140104</v>
      </c>
      <c r="B986" s="56" t="s">
        <v>1424</v>
      </c>
      <c r="C986" s="35">
        <v>0</v>
      </c>
    </row>
    <row r="987" spans="1:3" ht="17.100000000000001" customHeight="1">
      <c r="A987" s="56">
        <v>2140106</v>
      </c>
      <c r="B987" s="56" t="s">
        <v>1425</v>
      </c>
      <c r="C987" s="35">
        <v>0</v>
      </c>
    </row>
    <row r="988" spans="1:3" ht="17.100000000000001" customHeight="1">
      <c r="A988" s="56">
        <v>2140109</v>
      </c>
      <c r="B988" s="56" t="s">
        <v>1426</v>
      </c>
      <c r="C988" s="35">
        <v>0</v>
      </c>
    </row>
    <row r="989" spans="1:3" ht="17.100000000000001" customHeight="1">
      <c r="A989" s="56">
        <v>2140110</v>
      </c>
      <c r="B989" s="56" t="s">
        <v>1427</v>
      </c>
      <c r="C989" s="35">
        <v>0</v>
      </c>
    </row>
    <row r="990" spans="1:3" ht="17.100000000000001" customHeight="1">
      <c r="A990" s="56">
        <v>2140111</v>
      </c>
      <c r="B990" s="56" t="s">
        <v>1428</v>
      </c>
      <c r="C990" s="35">
        <v>0</v>
      </c>
    </row>
    <row r="991" spans="1:3" ht="17.100000000000001" customHeight="1">
      <c r="A991" s="56">
        <v>2140112</v>
      </c>
      <c r="B991" s="56" t="s">
        <v>1429</v>
      </c>
      <c r="C991" s="35">
        <v>0</v>
      </c>
    </row>
    <row r="992" spans="1:3" ht="17.100000000000001" customHeight="1">
      <c r="A992" s="56">
        <v>2140114</v>
      </c>
      <c r="B992" s="56" t="s">
        <v>1430</v>
      </c>
      <c r="C992" s="35">
        <v>0</v>
      </c>
    </row>
    <row r="993" spans="1:3" ht="17.100000000000001" customHeight="1">
      <c r="A993" s="56">
        <v>2140122</v>
      </c>
      <c r="B993" s="56" t="s">
        <v>1431</v>
      </c>
      <c r="C993" s="35">
        <v>0</v>
      </c>
    </row>
    <row r="994" spans="1:3" ht="17.100000000000001" customHeight="1">
      <c r="A994" s="56">
        <v>2140123</v>
      </c>
      <c r="B994" s="56" t="s">
        <v>1432</v>
      </c>
      <c r="C994" s="35">
        <v>0</v>
      </c>
    </row>
    <row r="995" spans="1:3" ht="17.100000000000001" customHeight="1">
      <c r="A995" s="56">
        <v>2140127</v>
      </c>
      <c r="B995" s="56" t="s">
        <v>1433</v>
      </c>
      <c r="C995" s="35">
        <v>0</v>
      </c>
    </row>
    <row r="996" spans="1:3" ht="17.100000000000001" customHeight="1">
      <c r="A996" s="56">
        <v>2140128</v>
      </c>
      <c r="B996" s="56" t="s">
        <v>1434</v>
      </c>
      <c r="C996" s="35">
        <v>0</v>
      </c>
    </row>
    <row r="997" spans="1:3" ht="17.100000000000001" customHeight="1">
      <c r="A997" s="56">
        <v>2140129</v>
      </c>
      <c r="B997" s="56" t="s">
        <v>1435</v>
      </c>
      <c r="C997" s="35">
        <v>0</v>
      </c>
    </row>
    <row r="998" spans="1:3" ht="17.100000000000001" customHeight="1">
      <c r="A998" s="56">
        <v>2140130</v>
      </c>
      <c r="B998" s="56" t="s">
        <v>1436</v>
      </c>
      <c r="C998" s="35">
        <v>0</v>
      </c>
    </row>
    <row r="999" spans="1:3" ht="17.100000000000001" customHeight="1">
      <c r="A999" s="56">
        <v>2140131</v>
      </c>
      <c r="B999" s="56" t="s">
        <v>1437</v>
      </c>
      <c r="C999" s="35">
        <v>0</v>
      </c>
    </row>
    <row r="1000" spans="1:3" ht="17.100000000000001" customHeight="1">
      <c r="A1000" s="56">
        <v>2140133</v>
      </c>
      <c r="B1000" s="56" t="s">
        <v>1438</v>
      </c>
      <c r="C1000" s="35">
        <v>0</v>
      </c>
    </row>
    <row r="1001" spans="1:3" ht="17.100000000000001" customHeight="1">
      <c r="A1001" s="56">
        <v>2140136</v>
      </c>
      <c r="B1001" s="56" t="s">
        <v>1439</v>
      </c>
      <c r="C1001" s="35">
        <v>0</v>
      </c>
    </row>
    <row r="1002" spans="1:3" ht="17.100000000000001" customHeight="1">
      <c r="A1002" s="56">
        <v>2140138</v>
      </c>
      <c r="B1002" s="56" t="s">
        <v>1440</v>
      </c>
      <c r="C1002" s="35">
        <v>0</v>
      </c>
    </row>
    <row r="1003" spans="1:3" ht="17.100000000000001" customHeight="1">
      <c r="A1003" s="56">
        <v>2140139</v>
      </c>
      <c r="B1003" s="56" t="s">
        <v>1441</v>
      </c>
      <c r="C1003" s="35">
        <v>0</v>
      </c>
    </row>
    <row r="1004" spans="1:3" ht="17.100000000000001" customHeight="1">
      <c r="A1004" s="56">
        <v>2140199</v>
      </c>
      <c r="B1004" s="56" t="s">
        <v>1442</v>
      </c>
      <c r="C1004" s="35">
        <v>0</v>
      </c>
    </row>
    <row r="1005" spans="1:3" ht="17.100000000000001" customHeight="1">
      <c r="A1005" s="56">
        <v>21402</v>
      </c>
      <c r="B1005" s="59" t="s">
        <v>1443</v>
      </c>
      <c r="C1005" s="34">
        <f>SUM(C1006:C1014)</f>
        <v>0</v>
      </c>
    </row>
    <row r="1006" spans="1:3" ht="17.100000000000001" customHeight="1">
      <c r="A1006" s="56">
        <v>2140201</v>
      </c>
      <c r="B1006" s="56" t="s">
        <v>680</v>
      </c>
      <c r="C1006" s="35">
        <v>0</v>
      </c>
    </row>
    <row r="1007" spans="1:3" ht="17.100000000000001" customHeight="1">
      <c r="A1007" s="56">
        <v>2140202</v>
      </c>
      <c r="B1007" s="56" t="s">
        <v>681</v>
      </c>
      <c r="C1007" s="35">
        <v>0</v>
      </c>
    </row>
    <row r="1008" spans="1:3" ht="17.100000000000001" customHeight="1">
      <c r="A1008" s="56">
        <v>2140203</v>
      </c>
      <c r="B1008" s="56" t="s">
        <v>682</v>
      </c>
      <c r="C1008" s="35">
        <v>0</v>
      </c>
    </row>
    <row r="1009" spans="1:3" ht="17.100000000000001" customHeight="1">
      <c r="A1009" s="56">
        <v>2140204</v>
      </c>
      <c r="B1009" s="56" t="s">
        <v>1444</v>
      </c>
      <c r="C1009" s="35">
        <v>0</v>
      </c>
    </row>
    <row r="1010" spans="1:3" ht="17.100000000000001" customHeight="1">
      <c r="A1010" s="56">
        <v>2140205</v>
      </c>
      <c r="B1010" s="56" t="s">
        <v>1445</v>
      </c>
      <c r="C1010" s="35">
        <v>0</v>
      </c>
    </row>
    <row r="1011" spans="1:3" ht="17.100000000000001" customHeight="1">
      <c r="A1011" s="56">
        <v>2140206</v>
      </c>
      <c r="B1011" s="56" t="s">
        <v>1446</v>
      </c>
      <c r="C1011" s="35">
        <v>0</v>
      </c>
    </row>
    <row r="1012" spans="1:3" ht="17.100000000000001" customHeight="1">
      <c r="A1012" s="56">
        <v>2140207</v>
      </c>
      <c r="B1012" s="56" t="s">
        <v>1447</v>
      </c>
      <c r="C1012" s="35">
        <v>0</v>
      </c>
    </row>
    <row r="1013" spans="1:3" ht="17.100000000000001" customHeight="1">
      <c r="A1013" s="56">
        <v>2140208</v>
      </c>
      <c r="B1013" s="56" t="s">
        <v>1448</v>
      </c>
      <c r="C1013" s="35">
        <v>0</v>
      </c>
    </row>
    <row r="1014" spans="1:3" ht="17.100000000000001" customHeight="1">
      <c r="A1014" s="56">
        <v>2140299</v>
      </c>
      <c r="B1014" s="56" t="s">
        <v>1449</v>
      </c>
      <c r="C1014" s="35">
        <v>0</v>
      </c>
    </row>
    <row r="1015" spans="1:3" ht="17.100000000000001" customHeight="1">
      <c r="A1015" s="56">
        <v>21403</v>
      </c>
      <c r="B1015" s="59" t="s">
        <v>1450</v>
      </c>
      <c r="C1015" s="34">
        <f>SUM(C1016:C1024)</f>
        <v>0</v>
      </c>
    </row>
    <row r="1016" spans="1:3" ht="17.100000000000001" customHeight="1">
      <c r="A1016" s="56">
        <v>2140301</v>
      </c>
      <c r="B1016" s="56" t="s">
        <v>680</v>
      </c>
      <c r="C1016" s="35">
        <v>0</v>
      </c>
    </row>
    <row r="1017" spans="1:3" ht="17.100000000000001" customHeight="1">
      <c r="A1017" s="56">
        <v>2140302</v>
      </c>
      <c r="B1017" s="56" t="s">
        <v>681</v>
      </c>
      <c r="C1017" s="35">
        <v>0</v>
      </c>
    </row>
    <row r="1018" spans="1:3" ht="17.100000000000001" customHeight="1">
      <c r="A1018" s="56">
        <v>2140303</v>
      </c>
      <c r="B1018" s="56" t="s">
        <v>682</v>
      </c>
      <c r="C1018" s="35">
        <v>0</v>
      </c>
    </row>
    <row r="1019" spans="1:3" ht="17.100000000000001" customHeight="1">
      <c r="A1019" s="56">
        <v>2140304</v>
      </c>
      <c r="B1019" s="56" t="s">
        <v>1451</v>
      </c>
      <c r="C1019" s="35">
        <v>0</v>
      </c>
    </row>
    <row r="1020" spans="1:3" ht="17.100000000000001" customHeight="1">
      <c r="A1020" s="56">
        <v>2140305</v>
      </c>
      <c r="B1020" s="56" t="s">
        <v>1452</v>
      </c>
      <c r="C1020" s="35">
        <v>0</v>
      </c>
    </row>
    <row r="1021" spans="1:3" ht="17.100000000000001" customHeight="1">
      <c r="A1021" s="56">
        <v>2140306</v>
      </c>
      <c r="B1021" s="56" t="s">
        <v>1453</v>
      </c>
      <c r="C1021" s="35">
        <v>0</v>
      </c>
    </row>
    <row r="1022" spans="1:3" ht="17.100000000000001" customHeight="1">
      <c r="A1022" s="56">
        <v>2140307</v>
      </c>
      <c r="B1022" s="56" t="s">
        <v>1454</v>
      </c>
      <c r="C1022" s="35">
        <v>0</v>
      </c>
    </row>
    <row r="1023" spans="1:3" ht="17.100000000000001" customHeight="1">
      <c r="A1023" s="56">
        <v>2140308</v>
      </c>
      <c r="B1023" s="56" t="s">
        <v>1455</v>
      </c>
      <c r="C1023" s="35">
        <v>0</v>
      </c>
    </row>
    <row r="1024" spans="1:3" ht="17.100000000000001" customHeight="1">
      <c r="A1024" s="56">
        <v>2140399</v>
      </c>
      <c r="B1024" s="56" t="s">
        <v>1456</v>
      </c>
      <c r="C1024" s="35">
        <v>0</v>
      </c>
    </row>
    <row r="1025" spans="1:3" ht="17.100000000000001" customHeight="1">
      <c r="A1025" s="56">
        <v>21404</v>
      </c>
      <c r="B1025" s="59" t="s">
        <v>1457</v>
      </c>
      <c r="C1025" s="34">
        <f>SUM(C1026:C1029)</f>
        <v>0</v>
      </c>
    </row>
    <row r="1026" spans="1:3" ht="17.100000000000001" customHeight="1">
      <c r="A1026" s="56">
        <v>2140401</v>
      </c>
      <c r="B1026" s="56" t="s">
        <v>1458</v>
      </c>
      <c r="C1026" s="35">
        <v>0</v>
      </c>
    </row>
    <row r="1027" spans="1:3" ht="17.100000000000001" customHeight="1">
      <c r="A1027" s="56">
        <v>2140402</v>
      </c>
      <c r="B1027" s="56" t="s">
        <v>1459</v>
      </c>
      <c r="C1027" s="35">
        <v>0</v>
      </c>
    </row>
    <row r="1028" spans="1:3" ht="17.100000000000001" customHeight="1">
      <c r="A1028" s="56">
        <v>2140403</v>
      </c>
      <c r="B1028" s="56" t="s">
        <v>1460</v>
      </c>
      <c r="C1028" s="35">
        <v>0</v>
      </c>
    </row>
    <row r="1029" spans="1:3" ht="17.100000000000001" customHeight="1">
      <c r="A1029" s="56">
        <v>2140499</v>
      </c>
      <c r="B1029" s="56" t="s">
        <v>1461</v>
      </c>
      <c r="C1029" s="35">
        <v>0</v>
      </c>
    </row>
    <row r="1030" spans="1:3" ht="17.100000000000001" customHeight="1">
      <c r="A1030" s="56">
        <v>21405</v>
      </c>
      <c r="B1030" s="59" t="s">
        <v>1462</v>
      </c>
      <c r="C1030" s="34">
        <f>SUM(C1031:C1036)</f>
        <v>0</v>
      </c>
    </row>
    <row r="1031" spans="1:3" ht="17.100000000000001" customHeight="1">
      <c r="A1031" s="56">
        <v>2140501</v>
      </c>
      <c r="B1031" s="56" t="s">
        <v>680</v>
      </c>
      <c r="C1031" s="35">
        <v>0</v>
      </c>
    </row>
    <row r="1032" spans="1:3" ht="17.100000000000001" customHeight="1">
      <c r="A1032" s="56">
        <v>2140502</v>
      </c>
      <c r="B1032" s="56" t="s">
        <v>681</v>
      </c>
      <c r="C1032" s="35">
        <v>0</v>
      </c>
    </row>
    <row r="1033" spans="1:3" ht="17.100000000000001" customHeight="1">
      <c r="A1033" s="56">
        <v>2140503</v>
      </c>
      <c r="B1033" s="56" t="s">
        <v>682</v>
      </c>
      <c r="C1033" s="35">
        <v>0</v>
      </c>
    </row>
    <row r="1034" spans="1:3" ht="17.100000000000001" customHeight="1">
      <c r="A1034" s="56">
        <v>2140504</v>
      </c>
      <c r="B1034" s="56" t="s">
        <v>1448</v>
      </c>
      <c r="C1034" s="35">
        <v>0</v>
      </c>
    </row>
    <row r="1035" spans="1:3" ht="17.100000000000001" customHeight="1">
      <c r="A1035" s="56">
        <v>2140505</v>
      </c>
      <c r="B1035" s="56" t="s">
        <v>1463</v>
      </c>
      <c r="C1035" s="35">
        <v>0</v>
      </c>
    </row>
    <row r="1036" spans="1:3" ht="17.100000000000001" customHeight="1">
      <c r="A1036" s="56">
        <v>2140599</v>
      </c>
      <c r="B1036" s="56" t="s">
        <v>1464</v>
      </c>
      <c r="C1036" s="35">
        <v>0</v>
      </c>
    </row>
    <row r="1037" spans="1:3" ht="17.100000000000001" customHeight="1">
      <c r="A1037" s="56">
        <v>21406</v>
      </c>
      <c r="B1037" s="59" t="s">
        <v>1465</v>
      </c>
      <c r="C1037" s="34">
        <f>SUM(C1038:C1041)</f>
        <v>0</v>
      </c>
    </row>
    <row r="1038" spans="1:3" ht="17.100000000000001" customHeight="1">
      <c r="A1038" s="56">
        <v>2140601</v>
      </c>
      <c r="B1038" s="56" t="s">
        <v>1466</v>
      </c>
      <c r="C1038" s="35">
        <v>0</v>
      </c>
    </row>
    <row r="1039" spans="1:3" ht="17.100000000000001" customHeight="1">
      <c r="A1039" s="56">
        <v>2140602</v>
      </c>
      <c r="B1039" s="56" t="s">
        <v>1467</v>
      </c>
      <c r="C1039" s="35">
        <v>0</v>
      </c>
    </row>
    <row r="1040" spans="1:3" ht="17.100000000000001" customHeight="1">
      <c r="A1040" s="56">
        <v>2140603</v>
      </c>
      <c r="B1040" s="56" t="s">
        <v>1468</v>
      </c>
      <c r="C1040" s="35">
        <v>0</v>
      </c>
    </row>
    <row r="1041" spans="1:3" ht="17.100000000000001" customHeight="1">
      <c r="A1041" s="56">
        <v>2140699</v>
      </c>
      <c r="B1041" s="56" t="s">
        <v>1469</v>
      </c>
      <c r="C1041" s="35">
        <v>0</v>
      </c>
    </row>
    <row r="1042" spans="1:3" ht="17.100000000000001" customHeight="1">
      <c r="A1042" s="56">
        <v>21499</v>
      </c>
      <c r="B1042" s="59" t="s">
        <v>1470</v>
      </c>
      <c r="C1042" s="34">
        <f>SUM(C1043:C1044)</f>
        <v>0</v>
      </c>
    </row>
    <row r="1043" spans="1:3" ht="17.100000000000001" customHeight="1">
      <c r="A1043" s="56">
        <v>2149901</v>
      </c>
      <c r="B1043" s="56" t="s">
        <v>1471</v>
      </c>
      <c r="C1043" s="35">
        <v>0</v>
      </c>
    </row>
    <row r="1044" spans="1:3" ht="17.100000000000001" customHeight="1">
      <c r="A1044" s="56">
        <v>2149999</v>
      </c>
      <c r="B1044" s="56" t="s">
        <v>1472</v>
      </c>
      <c r="C1044" s="35">
        <v>0</v>
      </c>
    </row>
    <row r="1045" spans="1:3" ht="17.100000000000001" customHeight="1">
      <c r="A1045" s="56">
        <v>215</v>
      </c>
      <c r="B1045" s="59" t="s">
        <v>1473</v>
      </c>
      <c r="C1045" s="34">
        <f>SUM(C1046,C1056,C1072,C1077,C1091,C1098,C1105)</f>
        <v>0</v>
      </c>
    </row>
    <row r="1046" spans="1:3" ht="17.100000000000001" customHeight="1">
      <c r="A1046" s="56">
        <v>21501</v>
      </c>
      <c r="B1046" s="59" t="s">
        <v>1474</v>
      </c>
      <c r="C1046" s="34">
        <f>SUM(C1047:C1055)</f>
        <v>0</v>
      </c>
    </row>
    <row r="1047" spans="1:3" ht="17.100000000000001" customHeight="1">
      <c r="A1047" s="56">
        <v>2150101</v>
      </c>
      <c r="B1047" s="56" t="s">
        <v>680</v>
      </c>
      <c r="C1047" s="35">
        <v>0</v>
      </c>
    </row>
    <row r="1048" spans="1:3" ht="17.100000000000001" customHeight="1">
      <c r="A1048" s="56">
        <v>2150102</v>
      </c>
      <c r="B1048" s="56" t="s">
        <v>681</v>
      </c>
      <c r="C1048" s="35">
        <v>0</v>
      </c>
    </row>
    <row r="1049" spans="1:3" ht="17.100000000000001" customHeight="1">
      <c r="A1049" s="56">
        <v>2150103</v>
      </c>
      <c r="B1049" s="56" t="s">
        <v>682</v>
      </c>
      <c r="C1049" s="35">
        <v>0</v>
      </c>
    </row>
    <row r="1050" spans="1:3" ht="17.100000000000001" customHeight="1">
      <c r="A1050" s="56">
        <v>2150104</v>
      </c>
      <c r="B1050" s="56" t="s">
        <v>1475</v>
      </c>
      <c r="C1050" s="35">
        <v>0</v>
      </c>
    </row>
    <row r="1051" spans="1:3" ht="17.100000000000001" customHeight="1">
      <c r="A1051" s="56">
        <v>2150105</v>
      </c>
      <c r="B1051" s="56" t="s">
        <v>1476</v>
      </c>
      <c r="C1051" s="35">
        <v>0</v>
      </c>
    </row>
    <row r="1052" spans="1:3" ht="17.100000000000001" customHeight="1">
      <c r="A1052" s="56">
        <v>2150106</v>
      </c>
      <c r="B1052" s="56" t="s">
        <v>1477</v>
      </c>
      <c r="C1052" s="35">
        <v>0</v>
      </c>
    </row>
    <row r="1053" spans="1:3" ht="17.100000000000001" customHeight="1">
      <c r="A1053" s="56">
        <v>2150107</v>
      </c>
      <c r="B1053" s="56" t="s">
        <v>1478</v>
      </c>
      <c r="C1053" s="35">
        <v>0</v>
      </c>
    </row>
    <row r="1054" spans="1:3" ht="17.100000000000001" customHeight="1">
      <c r="A1054" s="56">
        <v>2150108</v>
      </c>
      <c r="B1054" s="56" t="s">
        <v>1479</v>
      </c>
      <c r="C1054" s="35">
        <v>0</v>
      </c>
    </row>
    <row r="1055" spans="1:3" ht="17.100000000000001" customHeight="1">
      <c r="A1055" s="56">
        <v>2150199</v>
      </c>
      <c r="B1055" s="56" t="s">
        <v>1480</v>
      </c>
      <c r="C1055" s="35">
        <v>0</v>
      </c>
    </row>
    <row r="1056" spans="1:3" ht="17.100000000000001" customHeight="1">
      <c r="A1056" s="56">
        <v>21502</v>
      </c>
      <c r="B1056" s="59" t="s">
        <v>1481</v>
      </c>
      <c r="C1056" s="34">
        <f>SUM(C1057:C1071)</f>
        <v>0</v>
      </c>
    </row>
    <row r="1057" spans="1:3" ht="17.100000000000001" customHeight="1">
      <c r="A1057" s="56">
        <v>2150201</v>
      </c>
      <c r="B1057" s="56" t="s">
        <v>680</v>
      </c>
      <c r="C1057" s="35">
        <v>0</v>
      </c>
    </row>
    <row r="1058" spans="1:3" ht="17.100000000000001" customHeight="1">
      <c r="A1058" s="56">
        <v>2150202</v>
      </c>
      <c r="B1058" s="56" t="s">
        <v>681</v>
      </c>
      <c r="C1058" s="35">
        <v>0</v>
      </c>
    </row>
    <row r="1059" spans="1:3" ht="17.100000000000001" customHeight="1">
      <c r="A1059" s="56">
        <v>2150203</v>
      </c>
      <c r="B1059" s="56" t="s">
        <v>682</v>
      </c>
      <c r="C1059" s="35">
        <v>0</v>
      </c>
    </row>
    <row r="1060" spans="1:3" ht="17.100000000000001" customHeight="1">
      <c r="A1060" s="56">
        <v>2150204</v>
      </c>
      <c r="B1060" s="56" t="s">
        <v>1482</v>
      </c>
      <c r="C1060" s="35">
        <v>0</v>
      </c>
    </row>
    <row r="1061" spans="1:3" ht="17.100000000000001" customHeight="1">
      <c r="A1061" s="56">
        <v>2150205</v>
      </c>
      <c r="B1061" s="56" t="s">
        <v>1483</v>
      </c>
      <c r="C1061" s="35">
        <v>0</v>
      </c>
    </row>
    <row r="1062" spans="1:3" ht="17.100000000000001" customHeight="1">
      <c r="A1062" s="56">
        <v>2150206</v>
      </c>
      <c r="B1062" s="56" t="s">
        <v>1484</v>
      </c>
      <c r="C1062" s="35">
        <v>0</v>
      </c>
    </row>
    <row r="1063" spans="1:3" ht="17.100000000000001" customHeight="1">
      <c r="A1063" s="56">
        <v>2150207</v>
      </c>
      <c r="B1063" s="56" t="s">
        <v>1485</v>
      </c>
      <c r="C1063" s="35">
        <v>0</v>
      </c>
    </row>
    <row r="1064" spans="1:3" ht="17.100000000000001" customHeight="1">
      <c r="A1064" s="56">
        <v>2150208</v>
      </c>
      <c r="B1064" s="56" t="s">
        <v>1486</v>
      </c>
      <c r="C1064" s="35">
        <v>0</v>
      </c>
    </row>
    <row r="1065" spans="1:3" ht="17.100000000000001" customHeight="1">
      <c r="A1065" s="56">
        <v>2150209</v>
      </c>
      <c r="B1065" s="56" t="s">
        <v>1487</v>
      </c>
      <c r="C1065" s="35">
        <v>0</v>
      </c>
    </row>
    <row r="1066" spans="1:3" ht="17.100000000000001" customHeight="1">
      <c r="A1066" s="56">
        <v>2150210</v>
      </c>
      <c r="B1066" s="56" t="s">
        <v>1488</v>
      </c>
      <c r="C1066" s="35">
        <v>0</v>
      </c>
    </row>
    <row r="1067" spans="1:3" ht="17.100000000000001" customHeight="1">
      <c r="A1067" s="56">
        <v>2150212</v>
      </c>
      <c r="B1067" s="56" t="s">
        <v>1489</v>
      </c>
      <c r="C1067" s="35">
        <v>0</v>
      </c>
    </row>
    <row r="1068" spans="1:3" ht="17.100000000000001" customHeight="1">
      <c r="A1068" s="56">
        <v>2150213</v>
      </c>
      <c r="B1068" s="56" t="s">
        <v>1490</v>
      </c>
      <c r="C1068" s="35">
        <v>0</v>
      </c>
    </row>
    <row r="1069" spans="1:3" ht="17.100000000000001" customHeight="1">
      <c r="A1069" s="56">
        <v>2150214</v>
      </c>
      <c r="B1069" s="56" t="s">
        <v>1491</v>
      </c>
      <c r="C1069" s="35">
        <v>0</v>
      </c>
    </row>
    <row r="1070" spans="1:3" ht="17.100000000000001" customHeight="1">
      <c r="A1070" s="56">
        <v>2150215</v>
      </c>
      <c r="B1070" s="56" t="s">
        <v>1492</v>
      </c>
      <c r="C1070" s="35">
        <v>0</v>
      </c>
    </row>
    <row r="1071" spans="1:3" ht="17.100000000000001" customHeight="1">
      <c r="A1071" s="56">
        <v>2150299</v>
      </c>
      <c r="B1071" s="56" t="s">
        <v>1493</v>
      </c>
      <c r="C1071" s="35">
        <v>0</v>
      </c>
    </row>
    <row r="1072" spans="1:3" ht="17.100000000000001" customHeight="1">
      <c r="A1072" s="56">
        <v>21503</v>
      </c>
      <c r="B1072" s="59" t="s">
        <v>1494</v>
      </c>
      <c r="C1072" s="34">
        <f>SUM(C1073:C1076)</f>
        <v>0</v>
      </c>
    </row>
    <row r="1073" spans="1:3" ht="17.100000000000001" customHeight="1">
      <c r="A1073" s="56">
        <v>2150301</v>
      </c>
      <c r="B1073" s="56" t="s">
        <v>680</v>
      </c>
      <c r="C1073" s="35">
        <v>0</v>
      </c>
    </row>
    <row r="1074" spans="1:3" ht="17.100000000000001" customHeight="1">
      <c r="A1074" s="56">
        <v>2150302</v>
      </c>
      <c r="B1074" s="56" t="s">
        <v>681</v>
      </c>
      <c r="C1074" s="35">
        <v>0</v>
      </c>
    </row>
    <row r="1075" spans="1:3" ht="17.100000000000001" customHeight="1">
      <c r="A1075" s="56">
        <v>2150303</v>
      </c>
      <c r="B1075" s="56" t="s">
        <v>682</v>
      </c>
      <c r="C1075" s="35">
        <v>0</v>
      </c>
    </row>
    <row r="1076" spans="1:3" ht="17.100000000000001" customHeight="1">
      <c r="A1076" s="56">
        <v>2150399</v>
      </c>
      <c r="B1076" s="56" t="s">
        <v>1495</v>
      </c>
      <c r="C1076" s="35">
        <v>0</v>
      </c>
    </row>
    <row r="1077" spans="1:3" ht="17.100000000000001" customHeight="1">
      <c r="A1077" s="56">
        <v>21505</v>
      </c>
      <c r="B1077" s="59" t="s">
        <v>1496</v>
      </c>
      <c r="C1077" s="34">
        <f>SUM(C1078:C1090)</f>
        <v>0</v>
      </c>
    </row>
    <row r="1078" spans="1:3" ht="17.100000000000001" customHeight="1">
      <c r="A1078" s="56">
        <v>2150501</v>
      </c>
      <c r="B1078" s="56" t="s">
        <v>680</v>
      </c>
      <c r="C1078" s="35">
        <v>0</v>
      </c>
    </row>
    <row r="1079" spans="1:3" ht="17.100000000000001" customHeight="1">
      <c r="A1079" s="56">
        <v>2150502</v>
      </c>
      <c r="B1079" s="56" t="s">
        <v>681</v>
      </c>
      <c r="C1079" s="35">
        <v>0</v>
      </c>
    </row>
    <row r="1080" spans="1:3" ht="17.100000000000001" customHeight="1">
      <c r="A1080" s="56">
        <v>2150503</v>
      </c>
      <c r="B1080" s="56" t="s">
        <v>682</v>
      </c>
      <c r="C1080" s="35">
        <v>0</v>
      </c>
    </row>
    <row r="1081" spans="1:3" ht="17.100000000000001" customHeight="1">
      <c r="A1081" s="56">
        <v>2150505</v>
      </c>
      <c r="B1081" s="56" t="s">
        <v>1497</v>
      </c>
      <c r="C1081" s="35">
        <v>0</v>
      </c>
    </row>
    <row r="1082" spans="1:3" ht="17.100000000000001" customHeight="1">
      <c r="A1082" s="56">
        <v>2150506</v>
      </c>
      <c r="B1082" s="56" t="s">
        <v>1498</v>
      </c>
      <c r="C1082" s="35">
        <v>0</v>
      </c>
    </row>
    <row r="1083" spans="1:3" ht="17.100000000000001" customHeight="1">
      <c r="A1083" s="56">
        <v>2150507</v>
      </c>
      <c r="B1083" s="56" t="s">
        <v>1499</v>
      </c>
      <c r="C1083" s="35">
        <v>0</v>
      </c>
    </row>
    <row r="1084" spans="1:3" ht="17.100000000000001" customHeight="1">
      <c r="A1084" s="56">
        <v>2150508</v>
      </c>
      <c r="B1084" s="56" t="s">
        <v>1500</v>
      </c>
      <c r="C1084" s="35">
        <v>0</v>
      </c>
    </row>
    <row r="1085" spans="1:3" ht="17.100000000000001" customHeight="1">
      <c r="A1085" s="56">
        <v>2150509</v>
      </c>
      <c r="B1085" s="56" t="s">
        <v>1501</v>
      </c>
      <c r="C1085" s="35">
        <v>0</v>
      </c>
    </row>
    <row r="1086" spans="1:3" ht="17.100000000000001" customHeight="1">
      <c r="A1086" s="56">
        <v>2150510</v>
      </c>
      <c r="B1086" s="56" t="s">
        <v>1502</v>
      </c>
      <c r="C1086" s="35">
        <v>0</v>
      </c>
    </row>
    <row r="1087" spans="1:3" ht="17.100000000000001" customHeight="1">
      <c r="A1087" s="56">
        <v>2150511</v>
      </c>
      <c r="B1087" s="56" t="s">
        <v>1503</v>
      </c>
      <c r="C1087" s="35">
        <v>0</v>
      </c>
    </row>
    <row r="1088" spans="1:3" ht="17.100000000000001" customHeight="1">
      <c r="A1088" s="56">
        <v>2150513</v>
      </c>
      <c r="B1088" s="56" t="s">
        <v>1448</v>
      </c>
      <c r="C1088" s="35">
        <v>0</v>
      </c>
    </row>
    <row r="1089" spans="1:3" ht="17.100000000000001" customHeight="1">
      <c r="A1089" s="56">
        <v>2150515</v>
      </c>
      <c r="B1089" s="56" t="s">
        <v>1504</v>
      </c>
      <c r="C1089" s="35">
        <v>0</v>
      </c>
    </row>
    <row r="1090" spans="1:3" ht="17.100000000000001" customHeight="1">
      <c r="A1090" s="56">
        <v>2150599</v>
      </c>
      <c r="B1090" s="56" t="s">
        <v>1505</v>
      </c>
      <c r="C1090" s="35">
        <v>0</v>
      </c>
    </row>
    <row r="1091" spans="1:3" ht="17.100000000000001" customHeight="1">
      <c r="A1091" s="56">
        <v>21507</v>
      </c>
      <c r="B1091" s="59" t="s">
        <v>1506</v>
      </c>
      <c r="C1091" s="34">
        <f>SUM(C1092:C1097)</f>
        <v>0</v>
      </c>
    </row>
    <row r="1092" spans="1:3" ht="17.100000000000001" customHeight="1">
      <c r="A1092" s="56">
        <v>2150701</v>
      </c>
      <c r="B1092" s="56" t="s">
        <v>680</v>
      </c>
      <c r="C1092" s="35">
        <v>0</v>
      </c>
    </row>
    <row r="1093" spans="1:3" ht="17.100000000000001" customHeight="1">
      <c r="A1093" s="56">
        <v>2150702</v>
      </c>
      <c r="B1093" s="56" t="s">
        <v>681</v>
      </c>
      <c r="C1093" s="35">
        <v>0</v>
      </c>
    </row>
    <row r="1094" spans="1:3" ht="17.100000000000001" customHeight="1">
      <c r="A1094" s="56">
        <v>2150703</v>
      </c>
      <c r="B1094" s="56" t="s">
        <v>682</v>
      </c>
      <c r="C1094" s="35">
        <v>0</v>
      </c>
    </row>
    <row r="1095" spans="1:3" ht="17.100000000000001" customHeight="1">
      <c r="A1095" s="56">
        <v>2150704</v>
      </c>
      <c r="B1095" s="56" t="s">
        <v>1507</v>
      </c>
      <c r="C1095" s="35">
        <v>0</v>
      </c>
    </row>
    <row r="1096" spans="1:3" ht="17.100000000000001" customHeight="1">
      <c r="A1096" s="56">
        <v>2150705</v>
      </c>
      <c r="B1096" s="56" t="s">
        <v>1508</v>
      </c>
      <c r="C1096" s="35">
        <v>0</v>
      </c>
    </row>
    <row r="1097" spans="1:3" ht="17.100000000000001" customHeight="1">
      <c r="A1097" s="56">
        <v>2150799</v>
      </c>
      <c r="B1097" s="56" t="s">
        <v>1509</v>
      </c>
      <c r="C1097" s="35">
        <v>0</v>
      </c>
    </row>
    <row r="1098" spans="1:3" ht="17.100000000000001" customHeight="1">
      <c r="A1098" s="56">
        <v>21508</v>
      </c>
      <c r="B1098" s="59" t="s">
        <v>1510</v>
      </c>
      <c r="C1098" s="34">
        <f>SUM(C1099:C1104)</f>
        <v>0</v>
      </c>
    </row>
    <row r="1099" spans="1:3" ht="17.100000000000001" customHeight="1">
      <c r="A1099" s="56">
        <v>2150801</v>
      </c>
      <c r="B1099" s="56" t="s">
        <v>680</v>
      </c>
      <c r="C1099" s="35">
        <v>0</v>
      </c>
    </row>
    <row r="1100" spans="1:3" ht="17.100000000000001" customHeight="1">
      <c r="A1100" s="56">
        <v>2150802</v>
      </c>
      <c r="B1100" s="56" t="s">
        <v>681</v>
      </c>
      <c r="C1100" s="35">
        <v>0</v>
      </c>
    </row>
    <row r="1101" spans="1:3" ht="17.100000000000001" customHeight="1">
      <c r="A1101" s="56">
        <v>2150803</v>
      </c>
      <c r="B1101" s="56" t="s">
        <v>682</v>
      </c>
      <c r="C1101" s="35">
        <v>0</v>
      </c>
    </row>
    <row r="1102" spans="1:3" ht="17.100000000000001" customHeight="1">
      <c r="A1102" s="56">
        <v>2150804</v>
      </c>
      <c r="B1102" s="56" t="s">
        <v>1511</v>
      </c>
      <c r="C1102" s="35">
        <v>0</v>
      </c>
    </row>
    <row r="1103" spans="1:3" ht="17.100000000000001" customHeight="1">
      <c r="A1103" s="56">
        <v>2150805</v>
      </c>
      <c r="B1103" s="56" t="s">
        <v>1512</v>
      </c>
      <c r="C1103" s="35">
        <v>0</v>
      </c>
    </row>
    <row r="1104" spans="1:3" ht="17.100000000000001" customHeight="1">
      <c r="A1104" s="56">
        <v>2150899</v>
      </c>
      <c r="B1104" s="56" t="s">
        <v>1513</v>
      </c>
      <c r="C1104" s="35">
        <v>0</v>
      </c>
    </row>
    <row r="1105" spans="1:3" ht="17.100000000000001" customHeight="1">
      <c r="A1105" s="56">
        <v>21599</v>
      </c>
      <c r="B1105" s="59" t="s">
        <v>1514</v>
      </c>
      <c r="C1105" s="34">
        <f>SUM(C1106:C1110)</f>
        <v>0</v>
      </c>
    </row>
    <row r="1106" spans="1:3" ht="17.100000000000001" customHeight="1">
      <c r="A1106" s="56">
        <v>2159901</v>
      </c>
      <c r="B1106" s="56" t="s">
        <v>1515</v>
      </c>
      <c r="C1106" s="35">
        <v>0</v>
      </c>
    </row>
    <row r="1107" spans="1:3" ht="17.100000000000001" customHeight="1">
      <c r="A1107" s="56">
        <v>2159904</v>
      </c>
      <c r="B1107" s="56" t="s">
        <v>1516</v>
      </c>
      <c r="C1107" s="35">
        <v>0</v>
      </c>
    </row>
    <row r="1108" spans="1:3" ht="17.100000000000001" customHeight="1">
      <c r="A1108" s="56">
        <v>2159905</v>
      </c>
      <c r="B1108" s="56" t="s">
        <v>1517</v>
      </c>
      <c r="C1108" s="35">
        <v>0</v>
      </c>
    </row>
    <row r="1109" spans="1:3" ht="17.100000000000001" customHeight="1">
      <c r="A1109" s="56">
        <v>2159906</v>
      </c>
      <c r="B1109" s="56" t="s">
        <v>1518</v>
      </c>
      <c r="C1109" s="35">
        <v>0</v>
      </c>
    </row>
    <row r="1110" spans="1:3" ht="17.100000000000001" customHeight="1">
      <c r="A1110" s="56">
        <v>2159999</v>
      </c>
      <c r="B1110" s="56" t="s">
        <v>1519</v>
      </c>
      <c r="C1110" s="35">
        <v>0</v>
      </c>
    </row>
    <row r="1111" spans="1:3" ht="17.100000000000001" customHeight="1">
      <c r="A1111" s="56">
        <v>216</v>
      </c>
      <c r="B1111" s="59" t="s">
        <v>1520</v>
      </c>
      <c r="C1111" s="34">
        <f>SUM(C1112,C1122,C1128)</f>
        <v>0</v>
      </c>
    </row>
    <row r="1112" spans="1:3" ht="17.100000000000001" customHeight="1">
      <c r="A1112" s="56">
        <v>21602</v>
      </c>
      <c r="B1112" s="59" t="s">
        <v>1521</v>
      </c>
      <c r="C1112" s="34">
        <f>SUM(C1113:C1121)</f>
        <v>0</v>
      </c>
    </row>
    <row r="1113" spans="1:3" ht="17.100000000000001" customHeight="1">
      <c r="A1113" s="56">
        <v>2160201</v>
      </c>
      <c r="B1113" s="56" t="s">
        <v>680</v>
      </c>
      <c r="C1113" s="35">
        <v>0</v>
      </c>
    </row>
    <row r="1114" spans="1:3" ht="17.100000000000001" customHeight="1">
      <c r="A1114" s="56">
        <v>2160202</v>
      </c>
      <c r="B1114" s="56" t="s">
        <v>681</v>
      </c>
      <c r="C1114" s="35">
        <v>0</v>
      </c>
    </row>
    <row r="1115" spans="1:3" ht="17.100000000000001" customHeight="1">
      <c r="A1115" s="56">
        <v>2160203</v>
      </c>
      <c r="B1115" s="56" t="s">
        <v>682</v>
      </c>
      <c r="C1115" s="35">
        <v>0</v>
      </c>
    </row>
    <row r="1116" spans="1:3" ht="17.100000000000001" customHeight="1">
      <c r="A1116" s="56">
        <v>2160216</v>
      </c>
      <c r="B1116" s="56" t="s">
        <v>1522</v>
      </c>
      <c r="C1116" s="35">
        <v>0</v>
      </c>
    </row>
    <row r="1117" spans="1:3" ht="17.100000000000001" customHeight="1">
      <c r="A1117" s="56">
        <v>2160217</v>
      </c>
      <c r="B1117" s="56" t="s">
        <v>1523</v>
      </c>
      <c r="C1117" s="35">
        <v>0</v>
      </c>
    </row>
    <row r="1118" spans="1:3" ht="17.100000000000001" customHeight="1">
      <c r="A1118" s="56">
        <v>2160218</v>
      </c>
      <c r="B1118" s="56" t="s">
        <v>1524</v>
      </c>
      <c r="C1118" s="35">
        <v>0</v>
      </c>
    </row>
    <row r="1119" spans="1:3" ht="17.100000000000001" customHeight="1">
      <c r="A1119" s="56">
        <v>2160219</v>
      </c>
      <c r="B1119" s="56" t="s">
        <v>1525</v>
      </c>
      <c r="C1119" s="35">
        <v>0</v>
      </c>
    </row>
    <row r="1120" spans="1:3" ht="17.100000000000001" customHeight="1">
      <c r="A1120" s="56">
        <v>2160250</v>
      </c>
      <c r="B1120" s="56" t="s">
        <v>689</v>
      </c>
      <c r="C1120" s="35">
        <v>0</v>
      </c>
    </row>
    <row r="1121" spans="1:3" ht="17.100000000000001" customHeight="1">
      <c r="A1121" s="56">
        <v>2160299</v>
      </c>
      <c r="B1121" s="56" t="s">
        <v>1526</v>
      </c>
      <c r="C1121" s="35">
        <v>0</v>
      </c>
    </row>
    <row r="1122" spans="1:3" ht="17.100000000000001" customHeight="1">
      <c r="A1122" s="56">
        <v>21606</v>
      </c>
      <c r="B1122" s="59" t="s">
        <v>1527</v>
      </c>
      <c r="C1122" s="34">
        <f>SUM(C1123:C1127)</f>
        <v>0</v>
      </c>
    </row>
    <row r="1123" spans="1:3" ht="17.100000000000001" customHeight="1">
      <c r="A1123" s="56">
        <v>2160601</v>
      </c>
      <c r="B1123" s="56" t="s">
        <v>680</v>
      </c>
      <c r="C1123" s="35">
        <v>0</v>
      </c>
    </row>
    <row r="1124" spans="1:3" ht="17.100000000000001" customHeight="1">
      <c r="A1124" s="56">
        <v>2160602</v>
      </c>
      <c r="B1124" s="56" t="s">
        <v>681</v>
      </c>
      <c r="C1124" s="35">
        <v>0</v>
      </c>
    </row>
    <row r="1125" spans="1:3" ht="17.100000000000001" customHeight="1">
      <c r="A1125" s="56">
        <v>2160603</v>
      </c>
      <c r="B1125" s="56" t="s">
        <v>682</v>
      </c>
      <c r="C1125" s="35">
        <v>0</v>
      </c>
    </row>
    <row r="1126" spans="1:3" ht="17.100000000000001" customHeight="1">
      <c r="A1126" s="56">
        <v>2160607</v>
      </c>
      <c r="B1126" s="56" t="s">
        <v>1528</v>
      </c>
      <c r="C1126" s="35">
        <v>0</v>
      </c>
    </row>
    <row r="1127" spans="1:3" ht="17.100000000000001" customHeight="1">
      <c r="A1127" s="56">
        <v>2160699</v>
      </c>
      <c r="B1127" s="56" t="s">
        <v>1529</v>
      </c>
      <c r="C1127" s="35">
        <v>0</v>
      </c>
    </row>
    <row r="1128" spans="1:3" ht="17.100000000000001" customHeight="1">
      <c r="A1128" s="56">
        <v>21699</v>
      </c>
      <c r="B1128" s="59" t="s">
        <v>1530</v>
      </c>
      <c r="C1128" s="34">
        <f>SUM(C1129:C1130)</f>
        <v>0</v>
      </c>
    </row>
    <row r="1129" spans="1:3" ht="17.100000000000001" customHeight="1">
      <c r="A1129" s="56">
        <v>2169901</v>
      </c>
      <c r="B1129" s="56" t="s">
        <v>1531</v>
      </c>
      <c r="C1129" s="35">
        <v>0</v>
      </c>
    </row>
    <row r="1130" spans="1:3" ht="17.100000000000001" customHeight="1">
      <c r="A1130" s="56">
        <v>2169999</v>
      </c>
      <c r="B1130" s="56" t="s">
        <v>1532</v>
      </c>
      <c r="C1130" s="35">
        <v>0</v>
      </c>
    </row>
    <row r="1131" spans="1:3" ht="17.100000000000001" customHeight="1">
      <c r="A1131" s="56">
        <v>217</v>
      </c>
      <c r="B1131" s="59" t="s">
        <v>1533</v>
      </c>
      <c r="C1131" s="34">
        <f>SUM(C1132,C1139,C1149,C1155,C1158)</f>
        <v>0</v>
      </c>
    </row>
    <row r="1132" spans="1:3" ht="17.100000000000001" customHeight="1">
      <c r="A1132" s="56">
        <v>21701</v>
      </c>
      <c r="B1132" s="59" t="s">
        <v>1534</v>
      </c>
      <c r="C1132" s="34">
        <f>SUM(C1133:C1138)</f>
        <v>0</v>
      </c>
    </row>
    <row r="1133" spans="1:3" ht="17.100000000000001" customHeight="1">
      <c r="A1133" s="56">
        <v>2170101</v>
      </c>
      <c r="B1133" s="56" t="s">
        <v>680</v>
      </c>
      <c r="C1133" s="35">
        <v>0</v>
      </c>
    </row>
    <row r="1134" spans="1:3" ht="17.100000000000001" customHeight="1">
      <c r="A1134" s="56">
        <v>2170102</v>
      </c>
      <c r="B1134" s="56" t="s">
        <v>681</v>
      </c>
      <c r="C1134" s="35">
        <v>0</v>
      </c>
    </row>
    <row r="1135" spans="1:3" ht="17.100000000000001" customHeight="1">
      <c r="A1135" s="56">
        <v>2170103</v>
      </c>
      <c r="B1135" s="56" t="s">
        <v>682</v>
      </c>
      <c r="C1135" s="35">
        <v>0</v>
      </c>
    </row>
    <row r="1136" spans="1:3" ht="17.100000000000001" customHeight="1">
      <c r="A1136" s="56">
        <v>2170104</v>
      </c>
      <c r="B1136" s="56" t="s">
        <v>1535</v>
      </c>
      <c r="C1136" s="35">
        <v>0</v>
      </c>
    </row>
    <row r="1137" spans="1:3" ht="17.100000000000001" customHeight="1">
      <c r="A1137" s="56">
        <v>2170150</v>
      </c>
      <c r="B1137" s="56" t="s">
        <v>689</v>
      </c>
      <c r="C1137" s="35">
        <v>0</v>
      </c>
    </row>
    <row r="1138" spans="1:3" ht="17.100000000000001" customHeight="1">
      <c r="A1138" s="56">
        <v>2170199</v>
      </c>
      <c r="B1138" s="56" t="s">
        <v>1536</v>
      </c>
      <c r="C1138" s="35">
        <v>0</v>
      </c>
    </row>
    <row r="1139" spans="1:3" ht="17.100000000000001" customHeight="1">
      <c r="A1139" s="56">
        <v>21702</v>
      </c>
      <c r="B1139" s="59" t="s">
        <v>1537</v>
      </c>
      <c r="C1139" s="34">
        <f>SUM(C1140:C1148)</f>
        <v>0</v>
      </c>
    </row>
    <row r="1140" spans="1:3" ht="17.100000000000001" customHeight="1">
      <c r="A1140" s="56">
        <v>2170201</v>
      </c>
      <c r="B1140" s="56" t="s">
        <v>1538</v>
      </c>
      <c r="C1140" s="35">
        <v>0</v>
      </c>
    </row>
    <row r="1141" spans="1:3" ht="17.100000000000001" customHeight="1">
      <c r="A1141" s="56">
        <v>2170202</v>
      </c>
      <c r="B1141" s="56" t="s">
        <v>1539</v>
      </c>
      <c r="C1141" s="35">
        <v>0</v>
      </c>
    </row>
    <row r="1142" spans="1:3" ht="17.100000000000001" customHeight="1">
      <c r="A1142" s="56">
        <v>2170203</v>
      </c>
      <c r="B1142" s="56" t="s">
        <v>1540</v>
      </c>
      <c r="C1142" s="35">
        <v>0</v>
      </c>
    </row>
    <row r="1143" spans="1:3" ht="17.100000000000001" customHeight="1">
      <c r="A1143" s="56">
        <v>2170204</v>
      </c>
      <c r="B1143" s="56" t="s">
        <v>1541</v>
      </c>
      <c r="C1143" s="35">
        <v>0</v>
      </c>
    </row>
    <row r="1144" spans="1:3" ht="17.100000000000001" customHeight="1">
      <c r="A1144" s="56">
        <v>2170205</v>
      </c>
      <c r="B1144" s="56" t="s">
        <v>1542</v>
      </c>
      <c r="C1144" s="35">
        <v>0</v>
      </c>
    </row>
    <row r="1145" spans="1:3" ht="17.100000000000001" customHeight="1">
      <c r="A1145" s="56">
        <v>2170206</v>
      </c>
      <c r="B1145" s="56" t="s">
        <v>1543</v>
      </c>
      <c r="C1145" s="35">
        <v>0</v>
      </c>
    </row>
    <row r="1146" spans="1:3" ht="17.100000000000001" customHeight="1">
      <c r="A1146" s="56">
        <v>2170207</v>
      </c>
      <c r="B1146" s="56" t="s">
        <v>1544</v>
      </c>
      <c r="C1146" s="35">
        <v>0</v>
      </c>
    </row>
    <row r="1147" spans="1:3" ht="17.100000000000001" customHeight="1">
      <c r="A1147" s="56">
        <v>2170208</v>
      </c>
      <c r="B1147" s="56" t="s">
        <v>1545</v>
      </c>
      <c r="C1147" s="35">
        <v>0</v>
      </c>
    </row>
    <row r="1148" spans="1:3" ht="17.100000000000001" customHeight="1">
      <c r="A1148" s="56">
        <v>2170299</v>
      </c>
      <c r="B1148" s="56" t="s">
        <v>1546</v>
      </c>
      <c r="C1148" s="35">
        <v>0</v>
      </c>
    </row>
    <row r="1149" spans="1:3" ht="17.100000000000001" customHeight="1">
      <c r="A1149" s="56">
        <v>21703</v>
      </c>
      <c r="B1149" s="59" t="s">
        <v>1547</v>
      </c>
      <c r="C1149" s="34">
        <f>SUM(C1150:C1154)</f>
        <v>0</v>
      </c>
    </row>
    <row r="1150" spans="1:3" ht="17.100000000000001" customHeight="1">
      <c r="A1150" s="56">
        <v>2170301</v>
      </c>
      <c r="B1150" s="56" t="s">
        <v>1548</v>
      </c>
      <c r="C1150" s="35">
        <v>0</v>
      </c>
    </row>
    <row r="1151" spans="1:3" ht="17.100000000000001" customHeight="1">
      <c r="A1151" s="56">
        <v>2170302</v>
      </c>
      <c r="B1151" s="56" t="s">
        <v>1549</v>
      </c>
      <c r="C1151" s="35">
        <v>0</v>
      </c>
    </row>
    <row r="1152" spans="1:3" ht="17.100000000000001" customHeight="1">
      <c r="A1152" s="56">
        <v>2170303</v>
      </c>
      <c r="B1152" s="56" t="s">
        <v>1550</v>
      </c>
      <c r="C1152" s="35">
        <v>0</v>
      </c>
    </row>
    <row r="1153" spans="1:3" ht="17.100000000000001" customHeight="1">
      <c r="A1153" s="56">
        <v>2170304</v>
      </c>
      <c r="B1153" s="56" t="s">
        <v>1551</v>
      </c>
      <c r="C1153" s="35">
        <v>0</v>
      </c>
    </row>
    <row r="1154" spans="1:3" ht="17.100000000000001" customHeight="1">
      <c r="A1154" s="56">
        <v>2170399</v>
      </c>
      <c r="B1154" s="56" t="s">
        <v>1552</v>
      </c>
      <c r="C1154" s="35">
        <v>0</v>
      </c>
    </row>
    <row r="1155" spans="1:3" ht="17.100000000000001" customHeight="1">
      <c r="A1155" s="56">
        <v>21704</v>
      </c>
      <c r="B1155" s="59" t="s">
        <v>1553</v>
      </c>
      <c r="C1155" s="34">
        <f>SUM(C1156:C1157)</f>
        <v>0</v>
      </c>
    </row>
    <row r="1156" spans="1:3" ht="17.100000000000001" customHeight="1">
      <c r="A1156" s="56">
        <v>2170401</v>
      </c>
      <c r="B1156" s="56" t="s">
        <v>1554</v>
      </c>
      <c r="C1156" s="35">
        <v>0</v>
      </c>
    </row>
    <row r="1157" spans="1:3" ht="17.100000000000001" customHeight="1">
      <c r="A1157" s="56">
        <v>2170499</v>
      </c>
      <c r="B1157" s="56" t="s">
        <v>1555</v>
      </c>
      <c r="C1157" s="35">
        <v>0</v>
      </c>
    </row>
    <row r="1158" spans="1:3" ht="17.100000000000001" customHeight="1">
      <c r="A1158" s="56">
        <v>21799</v>
      </c>
      <c r="B1158" s="59" t="s">
        <v>1556</v>
      </c>
      <c r="C1158" s="34">
        <f>C1159</f>
        <v>0</v>
      </c>
    </row>
    <row r="1159" spans="1:3" ht="17.100000000000001" customHeight="1">
      <c r="A1159" s="56">
        <v>2179901</v>
      </c>
      <c r="B1159" s="56" t="s">
        <v>1557</v>
      </c>
      <c r="C1159" s="35">
        <v>0</v>
      </c>
    </row>
    <row r="1160" spans="1:3" ht="17.100000000000001" customHeight="1">
      <c r="A1160" s="56">
        <v>219</v>
      </c>
      <c r="B1160" s="59" t="s">
        <v>1558</v>
      </c>
      <c r="C1160" s="34">
        <f>SUM(C1161:C1169)</f>
        <v>78</v>
      </c>
    </row>
    <row r="1161" spans="1:3" ht="17.100000000000001" customHeight="1">
      <c r="A1161" s="56">
        <v>21901</v>
      </c>
      <c r="B1161" s="59" t="s">
        <v>1559</v>
      </c>
      <c r="C1161" s="35">
        <v>0</v>
      </c>
    </row>
    <row r="1162" spans="1:3" ht="17.100000000000001" customHeight="1">
      <c r="A1162" s="56">
        <v>21902</v>
      </c>
      <c r="B1162" s="59" t="s">
        <v>1560</v>
      </c>
      <c r="C1162" s="35">
        <v>0</v>
      </c>
    </row>
    <row r="1163" spans="1:3" ht="17.100000000000001" customHeight="1">
      <c r="A1163" s="56">
        <v>21903</v>
      </c>
      <c r="B1163" s="59" t="s">
        <v>1561</v>
      </c>
      <c r="C1163" s="35">
        <v>0</v>
      </c>
    </row>
    <row r="1164" spans="1:3" ht="17.100000000000001" customHeight="1">
      <c r="A1164" s="56">
        <v>21904</v>
      </c>
      <c r="B1164" s="59" t="s">
        <v>1562</v>
      </c>
      <c r="C1164" s="35">
        <v>0</v>
      </c>
    </row>
    <row r="1165" spans="1:3" ht="17.100000000000001" customHeight="1">
      <c r="A1165" s="56">
        <v>21905</v>
      </c>
      <c r="B1165" s="59" t="s">
        <v>1563</v>
      </c>
      <c r="C1165" s="35">
        <v>0</v>
      </c>
    </row>
    <row r="1166" spans="1:3" ht="17.100000000000001" customHeight="1">
      <c r="A1166" s="56">
        <v>21906</v>
      </c>
      <c r="B1166" s="59" t="s">
        <v>1316</v>
      </c>
      <c r="C1166" s="35">
        <v>0</v>
      </c>
    </row>
    <row r="1167" spans="1:3" ht="17.100000000000001" customHeight="1">
      <c r="A1167" s="56">
        <v>21907</v>
      </c>
      <c r="B1167" s="59" t="s">
        <v>1564</v>
      </c>
      <c r="C1167" s="35">
        <v>0</v>
      </c>
    </row>
    <row r="1168" spans="1:3" ht="17.100000000000001" customHeight="1">
      <c r="A1168" s="56">
        <v>21908</v>
      </c>
      <c r="B1168" s="59" t="s">
        <v>1565</v>
      </c>
      <c r="C1168" s="35">
        <v>0</v>
      </c>
    </row>
    <row r="1169" spans="1:3" ht="17.100000000000001" customHeight="1">
      <c r="A1169" s="56">
        <v>21999</v>
      </c>
      <c r="B1169" s="59" t="s">
        <v>1566</v>
      </c>
      <c r="C1169" s="35">
        <v>78</v>
      </c>
    </row>
    <row r="1170" spans="1:3" ht="17.100000000000001" customHeight="1">
      <c r="A1170" s="56">
        <v>220</v>
      </c>
      <c r="B1170" s="59" t="s">
        <v>1567</v>
      </c>
      <c r="C1170" s="34">
        <f>SUM(C1171,C1190,C1209,C1218,C1233)</f>
        <v>0</v>
      </c>
    </row>
    <row r="1171" spans="1:3" ht="17.100000000000001" customHeight="1">
      <c r="A1171" s="56">
        <v>22001</v>
      </c>
      <c r="B1171" s="59" t="s">
        <v>1568</v>
      </c>
      <c r="C1171" s="34">
        <f>SUM(C1172:C1189)</f>
        <v>0</v>
      </c>
    </row>
    <row r="1172" spans="1:3" ht="17.100000000000001" customHeight="1">
      <c r="A1172" s="56">
        <v>2200101</v>
      </c>
      <c r="B1172" s="56" t="s">
        <v>680</v>
      </c>
      <c r="C1172" s="35">
        <v>0</v>
      </c>
    </row>
    <row r="1173" spans="1:3" ht="17.100000000000001" customHeight="1">
      <c r="A1173" s="56">
        <v>2200102</v>
      </c>
      <c r="B1173" s="56" t="s">
        <v>681</v>
      </c>
      <c r="C1173" s="35">
        <v>0</v>
      </c>
    </row>
    <row r="1174" spans="1:3" ht="17.100000000000001" customHeight="1">
      <c r="A1174" s="56">
        <v>2200103</v>
      </c>
      <c r="B1174" s="56" t="s">
        <v>682</v>
      </c>
      <c r="C1174" s="35">
        <v>0</v>
      </c>
    </row>
    <row r="1175" spans="1:3" ht="17.100000000000001" customHeight="1">
      <c r="A1175" s="56">
        <v>2200104</v>
      </c>
      <c r="B1175" s="56" t="s">
        <v>1569</v>
      </c>
      <c r="C1175" s="35">
        <v>0</v>
      </c>
    </row>
    <row r="1176" spans="1:3" ht="17.100000000000001" customHeight="1">
      <c r="A1176" s="56">
        <v>2200105</v>
      </c>
      <c r="B1176" s="56" t="s">
        <v>1570</v>
      </c>
      <c r="C1176" s="35">
        <v>0</v>
      </c>
    </row>
    <row r="1177" spans="1:3" ht="17.100000000000001" customHeight="1">
      <c r="A1177" s="56">
        <v>2200106</v>
      </c>
      <c r="B1177" s="56" t="s">
        <v>1571</v>
      </c>
      <c r="C1177" s="35">
        <v>0</v>
      </c>
    </row>
    <row r="1178" spans="1:3" ht="17.100000000000001" customHeight="1">
      <c r="A1178" s="56">
        <v>2200107</v>
      </c>
      <c r="B1178" s="56" t="s">
        <v>1572</v>
      </c>
      <c r="C1178" s="35">
        <v>0</v>
      </c>
    </row>
    <row r="1179" spans="1:3" ht="17.100000000000001" customHeight="1">
      <c r="A1179" s="56">
        <v>2200108</v>
      </c>
      <c r="B1179" s="56" t="s">
        <v>1573</v>
      </c>
      <c r="C1179" s="35">
        <v>0</v>
      </c>
    </row>
    <row r="1180" spans="1:3" ht="17.100000000000001" customHeight="1">
      <c r="A1180" s="56">
        <v>2200109</v>
      </c>
      <c r="B1180" s="56" t="s">
        <v>1574</v>
      </c>
      <c r="C1180" s="35">
        <v>0</v>
      </c>
    </row>
    <row r="1181" spans="1:3" ht="17.100000000000001" customHeight="1">
      <c r="A1181" s="56">
        <v>2200110</v>
      </c>
      <c r="B1181" s="56" t="s">
        <v>1575</v>
      </c>
      <c r="C1181" s="35">
        <v>0</v>
      </c>
    </row>
    <row r="1182" spans="1:3" ht="17.100000000000001" customHeight="1">
      <c r="A1182" s="56">
        <v>2200112</v>
      </c>
      <c r="B1182" s="56" t="s">
        <v>1576</v>
      </c>
      <c r="C1182" s="35">
        <v>0</v>
      </c>
    </row>
    <row r="1183" spans="1:3" ht="17.100000000000001" customHeight="1">
      <c r="A1183" s="56">
        <v>2200113</v>
      </c>
      <c r="B1183" s="56" t="s">
        <v>1577</v>
      </c>
      <c r="C1183" s="35">
        <v>0</v>
      </c>
    </row>
    <row r="1184" spans="1:3" ht="17.100000000000001" customHeight="1">
      <c r="A1184" s="56">
        <v>2200114</v>
      </c>
      <c r="B1184" s="56" t="s">
        <v>1578</v>
      </c>
      <c r="C1184" s="35">
        <v>0</v>
      </c>
    </row>
    <row r="1185" spans="1:3" ht="17.100000000000001" customHeight="1">
      <c r="A1185" s="56">
        <v>2200115</v>
      </c>
      <c r="B1185" s="56" t="s">
        <v>1579</v>
      </c>
      <c r="C1185" s="35">
        <v>0</v>
      </c>
    </row>
    <row r="1186" spans="1:3" ht="17.100000000000001" customHeight="1">
      <c r="A1186" s="56">
        <v>2200116</v>
      </c>
      <c r="B1186" s="56" t="s">
        <v>1580</v>
      </c>
      <c r="C1186" s="35">
        <v>0</v>
      </c>
    </row>
    <row r="1187" spans="1:3" ht="17.100000000000001" customHeight="1">
      <c r="A1187" s="56">
        <v>2200119</v>
      </c>
      <c r="B1187" s="56" t="s">
        <v>1581</v>
      </c>
      <c r="C1187" s="35">
        <v>0</v>
      </c>
    </row>
    <row r="1188" spans="1:3" ht="17.100000000000001" customHeight="1">
      <c r="A1188" s="56">
        <v>2200150</v>
      </c>
      <c r="B1188" s="56" t="s">
        <v>689</v>
      </c>
      <c r="C1188" s="35">
        <v>0</v>
      </c>
    </row>
    <row r="1189" spans="1:3" ht="17.100000000000001" customHeight="1">
      <c r="A1189" s="56">
        <v>2200199</v>
      </c>
      <c r="B1189" s="56" t="s">
        <v>1582</v>
      </c>
      <c r="C1189" s="35">
        <v>0</v>
      </c>
    </row>
    <row r="1190" spans="1:3" ht="17.100000000000001" customHeight="1">
      <c r="A1190" s="56">
        <v>22002</v>
      </c>
      <c r="B1190" s="59" t="s">
        <v>1583</v>
      </c>
      <c r="C1190" s="34">
        <f>SUM(C1191:C1208)</f>
        <v>0</v>
      </c>
    </row>
    <row r="1191" spans="1:3" ht="17.100000000000001" customHeight="1">
      <c r="A1191" s="56">
        <v>2200201</v>
      </c>
      <c r="B1191" s="56" t="s">
        <v>680</v>
      </c>
      <c r="C1191" s="35">
        <v>0</v>
      </c>
    </row>
    <row r="1192" spans="1:3" ht="17.100000000000001" customHeight="1">
      <c r="A1192" s="56">
        <v>2200202</v>
      </c>
      <c r="B1192" s="56" t="s">
        <v>681</v>
      </c>
      <c r="C1192" s="35">
        <v>0</v>
      </c>
    </row>
    <row r="1193" spans="1:3" ht="17.100000000000001" customHeight="1">
      <c r="A1193" s="56">
        <v>2200203</v>
      </c>
      <c r="B1193" s="56" t="s">
        <v>682</v>
      </c>
      <c r="C1193" s="35">
        <v>0</v>
      </c>
    </row>
    <row r="1194" spans="1:3" ht="17.100000000000001" customHeight="1">
      <c r="A1194" s="56">
        <v>2200204</v>
      </c>
      <c r="B1194" s="56" t="s">
        <v>1584</v>
      </c>
      <c r="C1194" s="35">
        <v>0</v>
      </c>
    </row>
    <row r="1195" spans="1:3" ht="17.100000000000001" customHeight="1">
      <c r="A1195" s="56">
        <v>2200205</v>
      </c>
      <c r="B1195" s="56" t="s">
        <v>1585</v>
      </c>
      <c r="C1195" s="35">
        <v>0</v>
      </c>
    </row>
    <row r="1196" spans="1:3" ht="17.100000000000001" customHeight="1">
      <c r="A1196" s="56">
        <v>2200206</v>
      </c>
      <c r="B1196" s="56" t="s">
        <v>1586</v>
      </c>
      <c r="C1196" s="35">
        <v>0</v>
      </c>
    </row>
    <row r="1197" spans="1:3" ht="17.100000000000001" customHeight="1">
      <c r="A1197" s="56">
        <v>2200207</v>
      </c>
      <c r="B1197" s="56" t="s">
        <v>1587</v>
      </c>
      <c r="C1197" s="35">
        <v>0</v>
      </c>
    </row>
    <row r="1198" spans="1:3" ht="17.100000000000001" customHeight="1">
      <c r="A1198" s="56">
        <v>2200208</v>
      </c>
      <c r="B1198" s="56" t="s">
        <v>1588</v>
      </c>
      <c r="C1198" s="35">
        <v>0</v>
      </c>
    </row>
    <row r="1199" spans="1:3" ht="17.100000000000001" customHeight="1">
      <c r="A1199" s="56">
        <v>2200209</v>
      </c>
      <c r="B1199" s="56" t="s">
        <v>1589</v>
      </c>
      <c r="C1199" s="35">
        <v>0</v>
      </c>
    </row>
    <row r="1200" spans="1:3" ht="17.100000000000001" customHeight="1">
      <c r="A1200" s="56">
        <v>2200210</v>
      </c>
      <c r="B1200" s="56" t="s">
        <v>1590</v>
      </c>
      <c r="C1200" s="35">
        <v>0</v>
      </c>
    </row>
    <row r="1201" spans="1:3" ht="17.100000000000001" customHeight="1">
      <c r="A1201" s="56">
        <v>2200211</v>
      </c>
      <c r="B1201" s="56" t="s">
        <v>1591</v>
      </c>
      <c r="C1201" s="35">
        <v>0</v>
      </c>
    </row>
    <row r="1202" spans="1:3" ht="17.100000000000001" customHeight="1">
      <c r="A1202" s="56">
        <v>2200212</v>
      </c>
      <c r="B1202" s="56" t="s">
        <v>1592</v>
      </c>
      <c r="C1202" s="35">
        <v>0</v>
      </c>
    </row>
    <row r="1203" spans="1:3" ht="17.100000000000001" customHeight="1">
      <c r="A1203" s="56">
        <v>2200213</v>
      </c>
      <c r="B1203" s="56" t="s">
        <v>1593</v>
      </c>
      <c r="C1203" s="35">
        <v>0</v>
      </c>
    </row>
    <row r="1204" spans="1:3" ht="17.100000000000001" customHeight="1">
      <c r="A1204" s="56">
        <v>2200215</v>
      </c>
      <c r="B1204" s="56" t="s">
        <v>1594</v>
      </c>
      <c r="C1204" s="35">
        <v>0</v>
      </c>
    </row>
    <row r="1205" spans="1:3" ht="17.100000000000001" customHeight="1">
      <c r="A1205" s="56">
        <v>2200217</v>
      </c>
      <c r="B1205" s="56" t="s">
        <v>1595</v>
      </c>
      <c r="C1205" s="35">
        <v>0</v>
      </c>
    </row>
    <row r="1206" spans="1:3" ht="17.100000000000001" customHeight="1">
      <c r="A1206" s="56">
        <v>2200218</v>
      </c>
      <c r="B1206" s="56" t="s">
        <v>1596</v>
      </c>
      <c r="C1206" s="35">
        <v>0</v>
      </c>
    </row>
    <row r="1207" spans="1:3" ht="17.100000000000001" customHeight="1">
      <c r="A1207" s="56">
        <v>2200250</v>
      </c>
      <c r="B1207" s="56" t="s">
        <v>689</v>
      </c>
      <c r="C1207" s="35">
        <v>0</v>
      </c>
    </row>
    <row r="1208" spans="1:3" ht="17.100000000000001" customHeight="1">
      <c r="A1208" s="56">
        <v>2200299</v>
      </c>
      <c r="B1208" s="56" t="s">
        <v>1597</v>
      </c>
      <c r="C1208" s="35">
        <v>0</v>
      </c>
    </row>
    <row r="1209" spans="1:3" ht="17.100000000000001" customHeight="1">
      <c r="A1209" s="56">
        <v>22003</v>
      </c>
      <c r="B1209" s="59" t="s">
        <v>1598</v>
      </c>
      <c r="C1209" s="34">
        <f>SUM(C1210:C1217)</f>
        <v>0</v>
      </c>
    </row>
    <row r="1210" spans="1:3" ht="17.100000000000001" customHeight="1">
      <c r="A1210" s="56">
        <v>2200301</v>
      </c>
      <c r="B1210" s="56" t="s">
        <v>680</v>
      </c>
      <c r="C1210" s="35">
        <v>0</v>
      </c>
    </row>
    <row r="1211" spans="1:3" ht="17.100000000000001" customHeight="1">
      <c r="A1211" s="56">
        <v>2200302</v>
      </c>
      <c r="B1211" s="56" t="s">
        <v>681</v>
      </c>
      <c r="C1211" s="35">
        <v>0</v>
      </c>
    </row>
    <row r="1212" spans="1:3" ht="17.100000000000001" customHeight="1">
      <c r="A1212" s="56">
        <v>2200303</v>
      </c>
      <c r="B1212" s="56" t="s">
        <v>682</v>
      </c>
      <c r="C1212" s="35">
        <v>0</v>
      </c>
    </row>
    <row r="1213" spans="1:3" ht="17.100000000000001" customHeight="1">
      <c r="A1213" s="56">
        <v>2200304</v>
      </c>
      <c r="B1213" s="56" t="s">
        <v>1599</v>
      </c>
      <c r="C1213" s="35">
        <v>0</v>
      </c>
    </row>
    <row r="1214" spans="1:3" ht="17.100000000000001" customHeight="1">
      <c r="A1214" s="56">
        <v>2200305</v>
      </c>
      <c r="B1214" s="56" t="s">
        <v>1600</v>
      </c>
      <c r="C1214" s="35">
        <v>0</v>
      </c>
    </row>
    <row r="1215" spans="1:3" ht="17.100000000000001" customHeight="1">
      <c r="A1215" s="56">
        <v>2200306</v>
      </c>
      <c r="B1215" s="56" t="s">
        <v>1601</v>
      </c>
      <c r="C1215" s="35">
        <v>0</v>
      </c>
    </row>
    <row r="1216" spans="1:3" ht="17.100000000000001" customHeight="1">
      <c r="A1216" s="56">
        <v>2200350</v>
      </c>
      <c r="B1216" s="56" t="s">
        <v>689</v>
      </c>
      <c r="C1216" s="35">
        <v>0</v>
      </c>
    </row>
    <row r="1217" spans="1:3" ht="17.100000000000001" customHeight="1">
      <c r="A1217" s="56">
        <v>2200399</v>
      </c>
      <c r="B1217" s="56" t="s">
        <v>1602</v>
      </c>
      <c r="C1217" s="35">
        <v>0</v>
      </c>
    </row>
    <row r="1218" spans="1:3" ht="17.100000000000001" customHeight="1">
      <c r="A1218" s="56">
        <v>22005</v>
      </c>
      <c r="B1218" s="59" t="s">
        <v>1603</v>
      </c>
      <c r="C1218" s="34">
        <f>SUM(C1219:C1232)</f>
        <v>0</v>
      </c>
    </row>
    <row r="1219" spans="1:3" ht="17.100000000000001" customHeight="1">
      <c r="A1219" s="56">
        <v>2200501</v>
      </c>
      <c r="B1219" s="56" t="s">
        <v>680</v>
      </c>
      <c r="C1219" s="35">
        <v>0</v>
      </c>
    </row>
    <row r="1220" spans="1:3" ht="17.100000000000001" customHeight="1">
      <c r="A1220" s="56">
        <v>2200502</v>
      </c>
      <c r="B1220" s="56" t="s">
        <v>681</v>
      </c>
      <c r="C1220" s="35">
        <v>0</v>
      </c>
    </row>
    <row r="1221" spans="1:3" ht="17.100000000000001" customHeight="1">
      <c r="A1221" s="56">
        <v>2200503</v>
      </c>
      <c r="B1221" s="56" t="s">
        <v>682</v>
      </c>
      <c r="C1221" s="35">
        <v>0</v>
      </c>
    </row>
    <row r="1222" spans="1:3" ht="17.100000000000001" customHeight="1">
      <c r="A1222" s="56">
        <v>2200504</v>
      </c>
      <c r="B1222" s="56" t="s">
        <v>1604</v>
      </c>
      <c r="C1222" s="35">
        <v>0</v>
      </c>
    </row>
    <row r="1223" spans="1:3" ht="17.100000000000001" customHeight="1">
      <c r="A1223" s="56">
        <v>2200506</v>
      </c>
      <c r="B1223" s="56" t="s">
        <v>1605</v>
      </c>
      <c r="C1223" s="35">
        <v>0</v>
      </c>
    </row>
    <row r="1224" spans="1:3" ht="17.100000000000001" customHeight="1">
      <c r="A1224" s="56">
        <v>2200507</v>
      </c>
      <c r="B1224" s="56" t="s">
        <v>1606</v>
      </c>
      <c r="C1224" s="35">
        <v>0</v>
      </c>
    </row>
    <row r="1225" spans="1:3" ht="17.100000000000001" customHeight="1">
      <c r="A1225" s="56">
        <v>2200508</v>
      </c>
      <c r="B1225" s="56" t="s">
        <v>1607</v>
      </c>
      <c r="C1225" s="35">
        <v>0</v>
      </c>
    </row>
    <row r="1226" spans="1:3" ht="17.100000000000001" customHeight="1">
      <c r="A1226" s="56">
        <v>2200509</v>
      </c>
      <c r="B1226" s="56" t="s">
        <v>1608</v>
      </c>
      <c r="C1226" s="35">
        <v>0</v>
      </c>
    </row>
    <row r="1227" spans="1:3" ht="17.100000000000001" customHeight="1">
      <c r="A1227" s="56">
        <v>2200510</v>
      </c>
      <c r="B1227" s="56" t="s">
        <v>1609</v>
      </c>
      <c r="C1227" s="35">
        <v>0</v>
      </c>
    </row>
    <row r="1228" spans="1:3" ht="17.100000000000001" customHeight="1">
      <c r="A1228" s="56">
        <v>2200511</v>
      </c>
      <c r="B1228" s="56" t="s">
        <v>1610</v>
      </c>
      <c r="C1228" s="35">
        <v>0</v>
      </c>
    </row>
    <row r="1229" spans="1:3" ht="17.100000000000001" customHeight="1">
      <c r="A1229" s="56">
        <v>2200512</v>
      </c>
      <c r="B1229" s="56" t="s">
        <v>1611</v>
      </c>
      <c r="C1229" s="35">
        <v>0</v>
      </c>
    </row>
    <row r="1230" spans="1:3" ht="17.100000000000001" customHeight="1">
      <c r="A1230" s="56">
        <v>2200513</v>
      </c>
      <c r="B1230" s="56" t="s">
        <v>1612</v>
      </c>
      <c r="C1230" s="35">
        <v>0</v>
      </c>
    </row>
    <row r="1231" spans="1:3" ht="17.100000000000001" customHeight="1">
      <c r="A1231" s="56">
        <v>2200514</v>
      </c>
      <c r="B1231" s="56" t="s">
        <v>1613</v>
      </c>
      <c r="C1231" s="35">
        <v>0</v>
      </c>
    </row>
    <row r="1232" spans="1:3" ht="17.100000000000001" customHeight="1">
      <c r="A1232" s="56">
        <v>2200599</v>
      </c>
      <c r="B1232" s="56" t="s">
        <v>1614</v>
      </c>
      <c r="C1232" s="35">
        <v>0</v>
      </c>
    </row>
    <row r="1233" spans="1:3" ht="17.100000000000001" customHeight="1">
      <c r="A1233" s="56">
        <v>22099</v>
      </c>
      <c r="B1233" s="59" t="s">
        <v>1615</v>
      </c>
      <c r="C1233" s="34">
        <f>C1234</f>
        <v>0</v>
      </c>
    </row>
    <row r="1234" spans="1:3" ht="17.100000000000001" customHeight="1">
      <c r="A1234" s="56">
        <v>2209901</v>
      </c>
      <c r="B1234" s="56" t="s">
        <v>1616</v>
      </c>
      <c r="C1234" s="35">
        <v>0</v>
      </c>
    </row>
    <row r="1235" spans="1:3" ht="17.100000000000001" customHeight="1">
      <c r="A1235" s="56">
        <v>221</v>
      </c>
      <c r="B1235" s="59" t="s">
        <v>1617</v>
      </c>
      <c r="C1235" s="34">
        <f>SUM(C1236,C1245,C1249)</f>
        <v>2988</v>
      </c>
    </row>
    <row r="1236" spans="1:3" ht="17.100000000000001" customHeight="1">
      <c r="A1236" s="56">
        <v>22101</v>
      </c>
      <c r="B1236" s="59" t="s">
        <v>1618</v>
      </c>
      <c r="C1236" s="34">
        <f>SUM(C1237:C1244)</f>
        <v>2988</v>
      </c>
    </row>
    <row r="1237" spans="1:3" ht="17.100000000000001" customHeight="1">
      <c r="A1237" s="56">
        <v>2210101</v>
      </c>
      <c r="B1237" s="56" t="s">
        <v>1619</v>
      </c>
      <c r="C1237" s="35">
        <v>0</v>
      </c>
    </row>
    <row r="1238" spans="1:3" ht="17.100000000000001" customHeight="1">
      <c r="A1238" s="56">
        <v>2210102</v>
      </c>
      <c r="B1238" s="56" t="s">
        <v>1620</v>
      </c>
      <c r="C1238" s="35">
        <v>0</v>
      </c>
    </row>
    <row r="1239" spans="1:3" ht="17.100000000000001" customHeight="1">
      <c r="A1239" s="56">
        <v>2210103</v>
      </c>
      <c r="B1239" s="56" t="s">
        <v>1621</v>
      </c>
      <c r="C1239" s="35">
        <v>0</v>
      </c>
    </row>
    <row r="1240" spans="1:3" ht="17.100000000000001" customHeight="1">
      <c r="A1240" s="56">
        <v>2210104</v>
      </c>
      <c r="B1240" s="56" t="s">
        <v>1622</v>
      </c>
      <c r="C1240" s="35">
        <v>0</v>
      </c>
    </row>
    <row r="1241" spans="1:3" ht="17.100000000000001" customHeight="1">
      <c r="A1241" s="56">
        <v>2210105</v>
      </c>
      <c r="B1241" s="56" t="s">
        <v>1623</v>
      </c>
      <c r="C1241" s="35">
        <v>0</v>
      </c>
    </row>
    <row r="1242" spans="1:3" ht="17.100000000000001" customHeight="1">
      <c r="A1242" s="56">
        <v>2210106</v>
      </c>
      <c r="B1242" s="56" t="s">
        <v>1624</v>
      </c>
      <c r="C1242" s="35">
        <v>0</v>
      </c>
    </row>
    <row r="1243" spans="1:3" ht="17.100000000000001" customHeight="1">
      <c r="A1243" s="56">
        <v>2210107</v>
      </c>
      <c r="B1243" s="56" t="s">
        <v>1625</v>
      </c>
      <c r="C1243" s="35">
        <v>0</v>
      </c>
    </row>
    <row r="1244" spans="1:3" ht="17.100000000000001" customHeight="1">
      <c r="A1244" s="56">
        <v>2210199</v>
      </c>
      <c r="B1244" s="56" t="s">
        <v>1626</v>
      </c>
      <c r="C1244" s="35">
        <v>2988</v>
      </c>
    </row>
    <row r="1245" spans="1:3" ht="17.100000000000001" customHeight="1">
      <c r="A1245" s="56">
        <v>22102</v>
      </c>
      <c r="B1245" s="59" t="s">
        <v>1627</v>
      </c>
      <c r="C1245" s="34">
        <f>SUM(C1246:C1248)</f>
        <v>0</v>
      </c>
    </row>
    <row r="1246" spans="1:3" ht="17.100000000000001" customHeight="1">
      <c r="A1246" s="56">
        <v>2210201</v>
      </c>
      <c r="B1246" s="56" t="s">
        <v>1628</v>
      </c>
      <c r="C1246" s="35">
        <v>0</v>
      </c>
    </row>
    <row r="1247" spans="1:3" ht="17.100000000000001" customHeight="1">
      <c r="A1247" s="56">
        <v>2210202</v>
      </c>
      <c r="B1247" s="56" t="s">
        <v>1629</v>
      </c>
      <c r="C1247" s="35">
        <v>0</v>
      </c>
    </row>
    <row r="1248" spans="1:3" ht="17.100000000000001" customHeight="1">
      <c r="A1248" s="56">
        <v>2210203</v>
      </c>
      <c r="B1248" s="56" t="s">
        <v>1630</v>
      </c>
      <c r="C1248" s="35">
        <v>0</v>
      </c>
    </row>
    <row r="1249" spans="1:3" ht="17.100000000000001" customHeight="1">
      <c r="A1249" s="56">
        <v>22103</v>
      </c>
      <c r="B1249" s="59" t="s">
        <v>1631</v>
      </c>
      <c r="C1249" s="34">
        <f>SUM(C1250:C1252)</f>
        <v>0</v>
      </c>
    </row>
    <row r="1250" spans="1:3" ht="17.100000000000001" customHeight="1">
      <c r="A1250" s="56">
        <v>2210301</v>
      </c>
      <c r="B1250" s="56" t="s">
        <v>1632</v>
      </c>
      <c r="C1250" s="35">
        <v>0</v>
      </c>
    </row>
    <row r="1251" spans="1:3" ht="17.100000000000001" customHeight="1">
      <c r="A1251" s="56">
        <v>2210302</v>
      </c>
      <c r="B1251" s="56" t="s">
        <v>1633</v>
      </c>
      <c r="C1251" s="35">
        <v>0</v>
      </c>
    </row>
    <row r="1252" spans="1:3" ht="17.100000000000001" customHeight="1">
      <c r="A1252" s="56">
        <v>2210399</v>
      </c>
      <c r="B1252" s="56" t="s">
        <v>1634</v>
      </c>
      <c r="C1252" s="35">
        <v>0</v>
      </c>
    </row>
    <row r="1253" spans="1:3" ht="17.100000000000001" customHeight="1">
      <c r="A1253" s="56">
        <v>222</v>
      </c>
      <c r="B1253" s="59" t="s">
        <v>1635</v>
      </c>
      <c r="C1253" s="34">
        <f>SUM(C1254,C1269,C1283,C1288,C1294)</f>
        <v>0</v>
      </c>
    </row>
    <row r="1254" spans="1:3" ht="17.100000000000001" customHeight="1">
      <c r="A1254" s="56">
        <v>22201</v>
      </c>
      <c r="B1254" s="59" t="s">
        <v>1636</v>
      </c>
      <c r="C1254" s="34">
        <f>SUM(C1255:C1268)</f>
        <v>0</v>
      </c>
    </row>
    <row r="1255" spans="1:3" ht="17.100000000000001" customHeight="1">
      <c r="A1255" s="56">
        <v>2220101</v>
      </c>
      <c r="B1255" s="56" t="s">
        <v>680</v>
      </c>
      <c r="C1255" s="35">
        <v>0</v>
      </c>
    </row>
    <row r="1256" spans="1:3" ht="17.100000000000001" customHeight="1">
      <c r="A1256" s="56">
        <v>2220102</v>
      </c>
      <c r="B1256" s="56" t="s">
        <v>681</v>
      </c>
      <c r="C1256" s="35">
        <v>0</v>
      </c>
    </row>
    <row r="1257" spans="1:3" ht="17.100000000000001" customHeight="1">
      <c r="A1257" s="56">
        <v>2220103</v>
      </c>
      <c r="B1257" s="56" t="s">
        <v>682</v>
      </c>
      <c r="C1257" s="35">
        <v>0</v>
      </c>
    </row>
    <row r="1258" spans="1:3" ht="17.100000000000001" customHeight="1">
      <c r="A1258" s="56">
        <v>2220104</v>
      </c>
      <c r="B1258" s="56" t="s">
        <v>1637</v>
      </c>
      <c r="C1258" s="35">
        <v>0</v>
      </c>
    </row>
    <row r="1259" spans="1:3" ht="17.100000000000001" customHeight="1">
      <c r="A1259" s="56">
        <v>2220105</v>
      </c>
      <c r="B1259" s="56" t="s">
        <v>1638</v>
      </c>
      <c r="C1259" s="35">
        <v>0</v>
      </c>
    </row>
    <row r="1260" spans="1:3" ht="17.100000000000001" customHeight="1">
      <c r="A1260" s="56">
        <v>2220106</v>
      </c>
      <c r="B1260" s="56" t="s">
        <v>1639</v>
      </c>
      <c r="C1260" s="35">
        <v>0</v>
      </c>
    </row>
    <row r="1261" spans="1:3" ht="17.100000000000001" customHeight="1">
      <c r="A1261" s="56">
        <v>2220107</v>
      </c>
      <c r="B1261" s="56" t="s">
        <v>1640</v>
      </c>
      <c r="C1261" s="35">
        <v>0</v>
      </c>
    </row>
    <row r="1262" spans="1:3" ht="17.100000000000001" customHeight="1">
      <c r="A1262" s="56">
        <v>2220112</v>
      </c>
      <c r="B1262" s="56" t="s">
        <v>1641</v>
      </c>
      <c r="C1262" s="35">
        <v>0</v>
      </c>
    </row>
    <row r="1263" spans="1:3" ht="17.100000000000001" customHeight="1">
      <c r="A1263" s="56">
        <v>2220113</v>
      </c>
      <c r="B1263" s="56" t="s">
        <v>1642</v>
      </c>
      <c r="C1263" s="35">
        <v>0</v>
      </c>
    </row>
    <row r="1264" spans="1:3" ht="17.100000000000001" customHeight="1">
      <c r="A1264" s="56">
        <v>2220114</v>
      </c>
      <c r="B1264" s="56" t="s">
        <v>1643</v>
      </c>
      <c r="C1264" s="35">
        <v>0</v>
      </c>
    </row>
    <row r="1265" spans="1:3" ht="17.100000000000001" customHeight="1">
      <c r="A1265" s="56">
        <v>2220115</v>
      </c>
      <c r="B1265" s="56" t="s">
        <v>1644</v>
      </c>
      <c r="C1265" s="35">
        <v>0</v>
      </c>
    </row>
    <row r="1266" spans="1:3" ht="17.100000000000001" customHeight="1">
      <c r="A1266" s="56">
        <v>2220118</v>
      </c>
      <c r="B1266" s="56" t="s">
        <v>1645</v>
      </c>
      <c r="C1266" s="35">
        <v>0</v>
      </c>
    </row>
    <row r="1267" spans="1:3" ht="17.100000000000001" customHeight="1">
      <c r="A1267" s="56">
        <v>2220150</v>
      </c>
      <c r="B1267" s="56" t="s">
        <v>689</v>
      </c>
      <c r="C1267" s="35">
        <v>0</v>
      </c>
    </row>
    <row r="1268" spans="1:3" ht="17.100000000000001" customHeight="1">
      <c r="A1268" s="56">
        <v>2220199</v>
      </c>
      <c r="B1268" s="56" t="s">
        <v>1646</v>
      </c>
      <c r="C1268" s="35">
        <v>0</v>
      </c>
    </row>
    <row r="1269" spans="1:3" ht="17.100000000000001" customHeight="1">
      <c r="A1269" s="56">
        <v>22202</v>
      </c>
      <c r="B1269" s="59" t="s">
        <v>1647</v>
      </c>
      <c r="C1269" s="34">
        <f>SUM(C1270:C1282)</f>
        <v>0</v>
      </c>
    </row>
    <row r="1270" spans="1:3" ht="17.100000000000001" customHeight="1">
      <c r="A1270" s="56">
        <v>2220201</v>
      </c>
      <c r="B1270" s="56" t="s">
        <v>680</v>
      </c>
      <c r="C1270" s="35">
        <v>0</v>
      </c>
    </row>
    <row r="1271" spans="1:3" ht="17.100000000000001" customHeight="1">
      <c r="A1271" s="56">
        <v>2220202</v>
      </c>
      <c r="B1271" s="56" t="s">
        <v>681</v>
      </c>
      <c r="C1271" s="35">
        <v>0</v>
      </c>
    </row>
    <row r="1272" spans="1:3" ht="17.100000000000001" customHeight="1">
      <c r="A1272" s="56">
        <v>2220203</v>
      </c>
      <c r="B1272" s="56" t="s">
        <v>682</v>
      </c>
      <c r="C1272" s="35">
        <v>0</v>
      </c>
    </row>
    <row r="1273" spans="1:3" ht="17.100000000000001" customHeight="1">
      <c r="A1273" s="56">
        <v>2220204</v>
      </c>
      <c r="B1273" s="56" t="s">
        <v>1648</v>
      </c>
      <c r="C1273" s="35">
        <v>0</v>
      </c>
    </row>
    <row r="1274" spans="1:3" ht="17.100000000000001" customHeight="1">
      <c r="A1274" s="56">
        <v>2220205</v>
      </c>
      <c r="B1274" s="56" t="s">
        <v>1649</v>
      </c>
      <c r="C1274" s="35">
        <v>0</v>
      </c>
    </row>
    <row r="1275" spans="1:3" ht="17.100000000000001" customHeight="1">
      <c r="A1275" s="56">
        <v>2220206</v>
      </c>
      <c r="B1275" s="56" t="s">
        <v>1650</v>
      </c>
      <c r="C1275" s="35">
        <v>0</v>
      </c>
    </row>
    <row r="1276" spans="1:3" ht="17.100000000000001" customHeight="1">
      <c r="A1276" s="56">
        <v>2220207</v>
      </c>
      <c r="B1276" s="56" t="s">
        <v>1651</v>
      </c>
      <c r="C1276" s="35">
        <v>0</v>
      </c>
    </row>
    <row r="1277" spans="1:3" ht="17.100000000000001" customHeight="1">
      <c r="A1277" s="56">
        <v>2220209</v>
      </c>
      <c r="B1277" s="56" t="s">
        <v>1652</v>
      </c>
      <c r="C1277" s="35">
        <v>0</v>
      </c>
    </row>
    <row r="1278" spans="1:3" ht="17.100000000000001" customHeight="1">
      <c r="A1278" s="56">
        <v>2220210</v>
      </c>
      <c r="B1278" s="56" t="s">
        <v>1653</v>
      </c>
      <c r="C1278" s="35">
        <v>0</v>
      </c>
    </row>
    <row r="1279" spans="1:3" ht="17.100000000000001" customHeight="1">
      <c r="A1279" s="56">
        <v>2220211</v>
      </c>
      <c r="B1279" s="56" t="s">
        <v>1654</v>
      </c>
      <c r="C1279" s="35">
        <v>0</v>
      </c>
    </row>
    <row r="1280" spans="1:3" ht="17.100000000000001" customHeight="1">
      <c r="A1280" s="56">
        <v>2220212</v>
      </c>
      <c r="B1280" s="56" t="s">
        <v>1655</v>
      </c>
      <c r="C1280" s="35">
        <v>0</v>
      </c>
    </row>
    <row r="1281" spans="1:3" ht="17.100000000000001" customHeight="1">
      <c r="A1281" s="56">
        <v>2220250</v>
      </c>
      <c r="B1281" s="56" t="s">
        <v>689</v>
      </c>
      <c r="C1281" s="35">
        <v>0</v>
      </c>
    </row>
    <row r="1282" spans="1:3" ht="17.100000000000001" customHeight="1">
      <c r="A1282" s="56">
        <v>2220299</v>
      </c>
      <c r="B1282" s="56" t="s">
        <v>1656</v>
      </c>
      <c r="C1282" s="35">
        <v>0</v>
      </c>
    </row>
    <row r="1283" spans="1:3" ht="17.100000000000001" customHeight="1">
      <c r="A1283" s="56">
        <v>22203</v>
      </c>
      <c r="B1283" s="59" t="s">
        <v>1657</v>
      </c>
      <c r="C1283" s="34">
        <f>SUM(C1284:C1287)</f>
        <v>0</v>
      </c>
    </row>
    <row r="1284" spans="1:3" ht="17.100000000000001" customHeight="1">
      <c r="A1284" s="56">
        <v>2220301</v>
      </c>
      <c r="B1284" s="56" t="s">
        <v>1658</v>
      </c>
      <c r="C1284" s="35">
        <v>0</v>
      </c>
    </row>
    <row r="1285" spans="1:3" ht="17.100000000000001" customHeight="1">
      <c r="A1285" s="56">
        <v>2220303</v>
      </c>
      <c r="B1285" s="56" t="s">
        <v>1659</v>
      </c>
      <c r="C1285" s="35">
        <v>0</v>
      </c>
    </row>
    <row r="1286" spans="1:3" ht="17.100000000000001" customHeight="1">
      <c r="A1286" s="56">
        <v>2220304</v>
      </c>
      <c r="B1286" s="56" t="s">
        <v>1660</v>
      </c>
      <c r="C1286" s="35">
        <v>0</v>
      </c>
    </row>
    <row r="1287" spans="1:3" ht="17.100000000000001" customHeight="1">
      <c r="A1287" s="56">
        <v>2220399</v>
      </c>
      <c r="B1287" s="56" t="s">
        <v>1661</v>
      </c>
      <c r="C1287" s="35">
        <v>0</v>
      </c>
    </row>
    <row r="1288" spans="1:3" ht="17.100000000000001" customHeight="1">
      <c r="A1288" s="56">
        <v>22204</v>
      </c>
      <c r="B1288" s="59" t="s">
        <v>1662</v>
      </c>
      <c r="C1288" s="34">
        <f>SUM(C1289:C1293)</f>
        <v>0</v>
      </c>
    </row>
    <row r="1289" spans="1:3" ht="17.100000000000001" customHeight="1">
      <c r="A1289" s="56">
        <v>2220401</v>
      </c>
      <c r="B1289" s="56" t="s">
        <v>1663</v>
      </c>
      <c r="C1289" s="35">
        <v>0</v>
      </c>
    </row>
    <row r="1290" spans="1:3" ht="17.100000000000001" customHeight="1">
      <c r="A1290" s="56">
        <v>2220402</v>
      </c>
      <c r="B1290" s="56" t="s">
        <v>1664</v>
      </c>
      <c r="C1290" s="35">
        <v>0</v>
      </c>
    </row>
    <row r="1291" spans="1:3" ht="17.100000000000001" customHeight="1">
      <c r="A1291" s="56">
        <v>2220403</v>
      </c>
      <c r="B1291" s="56" t="s">
        <v>1665</v>
      </c>
      <c r="C1291" s="35">
        <v>0</v>
      </c>
    </row>
    <row r="1292" spans="1:3" ht="17.100000000000001" customHeight="1">
      <c r="A1292" s="56">
        <v>2220404</v>
      </c>
      <c r="B1292" s="56" t="s">
        <v>1666</v>
      </c>
      <c r="C1292" s="35">
        <v>0</v>
      </c>
    </row>
    <row r="1293" spans="1:3" ht="17.100000000000001" customHeight="1">
      <c r="A1293" s="56">
        <v>2220499</v>
      </c>
      <c r="B1293" s="56" t="s">
        <v>1667</v>
      </c>
      <c r="C1293" s="35">
        <v>0</v>
      </c>
    </row>
    <row r="1294" spans="1:3" ht="17.100000000000001" customHeight="1">
      <c r="A1294" s="56">
        <v>22205</v>
      </c>
      <c r="B1294" s="59" t="s">
        <v>1668</v>
      </c>
      <c r="C1294" s="34">
        <f>SUM(C1295:C1305)</f>
        <v>0</v>
      </c>
    </row>
    <row r="1295" spans="1:3" ht="17.100000000000001" customHeight="1">
      <c r="A1295" s="56">
        <v>2220501</v>
      </c>
      <c r="B1295" s="56" t="s">
        <v>1669</v>
      </c>
      <c r="C1295" s="35">
        <v>0</v>
      </c>
    </row>
    <row r="1296" spans="1:3" ht="17.100000000000001" customHeight="1">
      <c r="A1296" s="56">
        <v>2220502</v>
      </c>
      <c r="B1296" s="56" t="s">
        <v>1670</v>
      </c>
      <c r="C1296" s="35">
        <v>0</v>
      </c>
    </row>
    <row r="1297" spans="1:3" ht="17.100000000000001" customHeight="1">
      <c r="A1297" s="56">
        <v>2220503</v>
      </c>
      <c r="B1297" s="56" t="s">
        <v>1671</v>
      </c>
      <c r="C1297" s="35">
        <v>0</v>
      </c>
    </row>
    <row r="1298" spans="1:3" ht="17.100000000000001" customHeight="1">
      <c r="A1298" s="56">
        <v>2220504</v>
      </c>
      <c r="B1298" s="56" t="s">
        <v>1672</v>
      </c>
      <c r="C1298" s="35">
        <v>0</v>
      </c>
    </row>
    <row r="1299" spans="1:3" ht="17.100000000000001" customHeight="1">
      <c r="A1299" s="56">
        <v>2220505</v>
      </c>
      <c r="B1299" s="56" t="s">
        <v>1673</v>
      </c>
      <c r="C1299" s="35">
        <v>0</v>
      </c>
    </row>
    <row r="1300" spans="1:3" ht="17.100000000000001" customHeight="1">
      <c r="A1300" s="56">
        <v>2220506</v>
      </c>
      <c r="B1300" s="56" t="s">
        <v>1674</v>
      </c>
      <c r="C1300" s="35">
        <v>0</v>
      </c>
    </row>
    <row r="1301" spans="1:3" ht="17.100000000000001" customHeight="1">
      <c r="A1301" s="56">
        <v>2220507</v>
      </c>
      <c r="B1301" s="56" t="s">
        <v>1675</v>
      </c>
      <c r="C1301" s="35">
        <v>0</v>
      </c>
    </row>
    <row r="1302" spans="1:3" ht="17.100000000000001" customHeight="1">
      <c r="A1302" s="56">
        <v>2220508</v>
      </c>
      <c r="B1302" s="56" t="s">
        <v>1676</v>
      </c>
      <c r="C1302" s="35">
        <v>0</v>
      </c>
    </row>
    <row r="1303" spans="1:3" ht="17.100000000000001" customHeight="1">
      <c r="A1303" s="56">
        <v>2220509</v>
      </c>
      <c r="B1303" s="56" t="s">
        <v>1677</v>
      </c>
      <c r="C1303" s="35">
        <v>0</v>
      </c>
    </row>
    <row r="1304" spans="1:3" ht="17.100000000000001" customHeight="1">
      <c r="A1304" s="56">
        <v>2220510</v>
      </c>
      <c r="B1304" s="56" t="s">
        <v>1678</v>
      </c>
      <c r="C1304" s="35">
        <v>0</v>
      </c>
    </row>
    <row r="1305" spans="1:3" ht="17.100000000000001" customHeight="1">
      <c r="A1305" s="56">
        <v>2220599</v>
      </c>
      <c r="B1305" s="56" t="s">
        <v>1679</v>
      </c>
      <c r="C1305" s="35">
        <v>0</v>
      </c>
    </row>
    <row r="1306" spans="1:3" ht="17.100000000000001" customHeight="1">
      <c r="A1306" s="56">
        <v>224</v>
      </c>
      <c r="B1306" s="59" t="s">
        <v>1680</v>
      </c>
      <c r="C1306" s="34">
        <f>SUM(C1307,C1319,C1325,C1331,C1339,C1352,C1356,C1362)</f>
        <v>744</v>
      </c>
    </row>
    <row r="1307" spans="1:3" ht="17.100000000000001" customHeight="1">
      <c r="A1307" s="56">
        <v>22401</v>
      </c>
      <c r="B1307" s="59" t="s">
        <v>1681</v>
      </c>
      <c r="C1307" s="34">
        <f>SUM(C1308:C1318)</f>
        <v>307</v>
      </c>
    </row>
    <row r="1308" spans="1:3" ht="17.100000000000001" customHeight="1">
      <c r="A1308" s="56">
        <v>2240101</v>
      </c>
      <c r="B1308" s="56" t="s">
        <v>680</v>
      </c>
      <c r="C1308" s="35">
        <v>276</v>
      </c>
    </row>
    <row r="1309" spans="1:3" ht="17.100000000000001" customHeight="1">
      <c r="A1309" s="56">
        <v>2240102</v>
      </c>
      <c r="B1309" s="56" t="s">
        <v>681</v>
      </c>
      <c r="C1309" s="35">
        <v>0</v>
      </c>
    </row>
    <row r="1310" spans="1:3" ht="17.100000000000001" customHeight="1">
      <c r="A1310" s="56">
        <v>2240103</v>
      </c>
      <c r="B1310" s="56" t="s">
        <v>682</v>
      </c>
      <c r="C1310" s="35">
        <v>0</v>
      </c>
    </row>
    <row r="1311" spans="1:3" ht="17.100000000000001" customHeight="1">
      <c r="A1311" s="56">
        <v>2240104</v>
      </c>
      <c r="B1311" s="56" t="s">
        <v>1682</v>
      </c>
      <c r="C1311" s="35">
        <v>13</v>
      </c>
    </row>
    <row r="1312" spans="1:3" ht="17.100000000000001" customHeight="1">
      <c r="A1312" s="56">
        <v>2240105</v>
      </c>
      <c r="B1312" s="56" t="s">
        <v>1683</v>
      </c>
      <c r="C1312" s="35">
        <v>0</v>
      </c>
    </row>
    <row r="1313" spans="1:3" ht="17.100000000000001" customHeight="1">
      <c r="A1313" s="56">
        <v>2240106</v>
      </c>
      <c r="B1313" s="56" t="s">
        <v>1684</v>
      </c>
      <c r="C1313" s="35">
        <v>18</v>
      </c>
    </row>
    <row r="1314" spans="1:3" ht="17.100000000000001" customHeight="1">
      <c r="A1314" s="56">
        <v>2240107</v>
      </c>
      <c r="B1314" s="56" t="s">
        <v>1685</v>
      </c>
      <c r="C1314" s="35">
        <v>0</v>
      </c>
    </row>
    <row r="1315" spans="1:3" ht="17.100000000000001" customHeight="1">
      <c r="A1315" s="56">
        <v>2240108</v>
      </c>
      <c r="B1315" s="56" t="s">
        <v>1686</v>
      </c>
      <c r="C1315" s="35">
        <v>0</v>
      </c>
    </row>
    <row r="1316" spans="1:3" ht="17.100000000000001" customHeight="1">
      <c r="A1316" s="56">
        <v>2240109</v>
      </c>
      <c r="B1316" s="56" t="s">
        <v>1687</v>
      </c>
      <c r="C1316" s="35">
        <v>0</v>
      </c>
    </row>
    <row r="1317" spans="1:3" ht="17.100000000000001" customHeight="1">
      <c r="A1317" s="56">
        <v>2240150</v>
      </c>
      <c r="B1317" s="56" t="s">
        <v>689</v>
      </c>
      <c r="C1317" s="35">
        <v>0</v>
      </c>
    </row>
    <row r="1318" spans="1:3" ht="17.100000000000001" customHeight="1">
      <c r="A1318" s="56">
        <v>2240199</v>
      </c>
      <c r="B1318" s="56" t="s">
        <v>1688</v>
      </c>
      <c r="C1318" s="35">
        <v>0</v>
      </c>
    </row>
    <row r="1319" spans="1:3" ht="17.100000000000001" customHeight="1">
      <c r="A1319" s="56">
        <v>22402</v>
      </c>
      <c r="B1319" s="59" t="s">
        <v>1689</v>
      </c>
      <c r="C1319" s="34">
        <f>SUM(C1320:C1324)</f>
        <v>230</v>
      </c>
    </row>
    <row r="1320" spans="1:3" ht="17.100000000000001" customHeight="1">
      <c r="A1320" s="56">
        <v>2240201</v>
      </c>
      <c r="B1320" s="56" t="s">
        <v>680</v>
      </c>
      <c r="C1320" s="35">
        <v>230</v>
      </c>
    </row>
    <row r="1321" spans="1:3" ht="17.100000000000001" customHeight="1">
      <c r="A1321" s="56">
        <v>2240202</v>
      </c>
      <c r="B1321" s="56" t="s">
        <v>681</v>
      </c>
      <c r="C1321" s="35">
        <v>0</v>
      </c>
    </row>
    <row r="1322" spans="1:3" ht="17.100000000000001" customHeight="1">
      <c r="A1322" s="56">
        <v>2240203</v>
      </c>
      <c r="B1322" s="56" t="s">
        <v>682</v>
      </c>
      <c r="C1322" s="35">
        <v>0</v>
      </c>
    </row>
    <row r="1323" spans="1:3" ht="17.100000000000001" customHeight="1">
      <c r="A1323" s="56">
        <v>2240204</v>
      </c>
      <c r="B1323" s="56" t="s">
        <v>1690</v>
      </c>
      <c r="C1323" s="35">
        <v>0</v>
      </c>
    </row>
    <row r="1324" spans="1:3" ht="17.100000000000001" customHeight="1">
      <c r="A1324" s="56">
        <v>2240299</v>
      </c>
      <c r="B1324" s="56" t="s">
        <v>1691</v>
      </c>
      <c r="C1324" s="35">
        <v>0</v>
      </c>
    </row>
    <row r="1325" spans="1:3" ht="17.100000000000001" customHeight="1">
      <c r="A1325" s="56">
        <v>22403</v>
      </c>
      <c r="B1325" s="59" t="s">
        <v>1692</v>
      </c>
      <c r="C1325" s="34">
        <f>SUM(C1326:C1330)</f>
        <v>0</v>
      </c>
    </row>
    <row r="1326" spans="1:3" ht="17.100000000000001" customHeight="1">
      <c r="A1326" s="56">
        <v>2240301</v>
      </c>
      <c r="B1326" s="56" t="s">
        <v>680</v>
      </c>
      <c r="C1326" s="35">
        <v>0</v>
      </c>
    </row>
    <row r="1327" spans="1:3" ht="17.100000000000001" customHeight="1">
      <c r="A1327" s="56">
        <v>2240302</v>
      </c>
      <c r="B1327" s="56" t="s">
        <v>681</v>
      </c>
      <c r="C1327" s="35">
        <v>0</v>
      </c>
    </row>
    <row r="1328" spans="1:3" ht="17.100000000000001" customHeight="1">
      <c r="A1328" s="56">
        <v>2240303</v>
      </c>
      <c r="B1328" s="56" t="s">
        <v>682</v>
      </c>
      <c r="C1328" s="35">
        <v>0</v>
      </c>
    </row>
    <row r="1329" spans="1:3" ht="17.100000000000001" customHeight="1">
      <c r="A1329" s="56">
        <v>2240304</v>
      </c>
      <c r="B1329" s="56" t="s">
        <v>1693</v>
      </c>
      <c r="C1329" s="35">
        <v>0</v>
      </c>
    </row>
    <row r="1330" spans="1:3" ht="17.100000000000001" customHeight="1">
      <c r="A1330" s="56">
        <v>2240399</v>
      </c>
      <c r="B1330" s="56" t="s">
        <v>1694</v>
      </c>
      <c r="C1330" s="35">
        <v>0</v>
      </c>
    </row>
    <row r="1331" spans="1:3" ht="17.100000000000001" customHeight="1">
      <c r="A1331" s="56">
        <v>22404</v>
      </c>
      <c r="B1331" s="59" t="s">
        <v>1695</v>
      </c>
      <c r="C1331" s="34">
        <f>SUM(C1332:C1338)</f>
        <v>1</v>
      </c>
    </row>
    <row r="1332" spans="1:3" ht="17.100000000000001" customHeight="1">
      <c r="A1332" s="56">
        <v>2240401</v>
      </c>
      <c r="B1332" s="56" t="s">
        <v>680</v>
      </c>
      <c r="C1332" s="35">
        <v>1</v>
      </c>
    </row>
    <row r="1333" spans="1:3" ht="17.100000000000001" customHeight="1">
      <c r="A1333" s="56">
        <v>2240402</v>
      </c>
      <c r="B1333" s="56" t="s">
        <v>681</v>
      </c>
      <c r="C1333" s="35">
        <v>0</v>
      </c>
    </row>
    <row r="1334" spans="1:3" ht="17.100000000000001" customHeight="1">
      <c r="A1334" s="56">
        <v>2240403</v>
      </c>
      <c r="B1334" s="56" t="s">
        <v>682</v>
      </c>
      <c r="C1334" s="35">
        <v>0</v>
      </c>
    </row>
    <row r="1335" spans="1:3" ht="17.100000000000001" customHeight="1">
      <c r="A1335" s="56">
        <v>2240404</v>
      </c>
      <c r="B1335" s="56" t="s">
        <v>1696</v>
      </c>
      <c r="C1335" s="35">
        <v>0</v>
      </c>
    </row>
    <row r="1336" spans="1:3" ht="17.100000000000001" customHeight="1">
      <c r="A1336" s="56">
        <v>2240405</v>
      </c>
      <c r="B1336" s="56" t="s">
        <v>1697</v>
      </c>
      <c r="C1336" s="35">
        <v>0</v>
      </c>
    </row>
    <row r="1337" spans="1:3" ht="17.100000000000001" customHeight="1">
      <c r="A1337" s="56">
        <v>2240450</v>
      </c>
      <c r="B1337" s="56" t="s">
        <v>689</v>
      </c>
      <c r="C1337" s="35">
        <v>0</v>
      </c>
    </row>
    <row r="1338" spans="1:3" ht="17.100000000000001" customHeight="1">
      <c r="A1338" s="56">
        <v>2240499</v>
      </c>
      <c r="B1338" s="56" t="s">
        <v>1698</v>
      </c>
      <c r="C1338" s="35">
        <v>0</v>
      </c>
    </row>
    <row r="1339" spans="1:3" ht="17.100000000000001" customHeight="1">
      <c r="A1339" s="56">
        <v>22405</v>
      </c>
      <c r="B1339" s="59" t="s">
        <v>1699</v>
      </c>
      <c r="C1339" s="34">
        <f>SUM(C1340:C1351)</f>
        <v>0</v>
      </c>
    </row>
    <row r="1340" spans="1:3" ht="17.100000000000001" customHeight="1">
      <c r="A1340" s="56">
        <v>2240501</v>
      </c>
      <c r="B1340" s="56" t="s">
        <v>680</v>
      </c>
      <c r="C1340" s="35">
        <v>0</v>
      </c>
    </row>
    <row r="1341" spans="1:3" ht="17.100000000000001" customHeight="1">
      <c r="A1341" s="56">
        <v>2240502</v>
      </c>
      <c r="B1341" s="56" t="s">
        <v>681</v>
      </c>
      <c r="C1341" s="35">
        <v>0</v>
      </c>
    </row>
    <row r="1342" spans="1:3" ht="17.100000000000001" customHeight="1">
      <c r="A1342" s="56">
        <v>2240503</v>
      </c>
      <c r="B1342" s="56" t="s">
        <v>682</v>
      </c>
      <c r="C1342" s="35">
        <v>0</v>
      </c>
    </row>
    <row r="1343" spans="1:3" ht="17.100000000000001" customHeight="1">
      <c r="A1343" s="56">
        <v>2240504</v>
      </c>
      <c r="B1343" s="56" t="s">
        <v>1700</v>
      </c>
      <c r="C1343" s="35">
        <v>0</v>
      </c>
    </row>
    <row r="1344" spans="1:3" ht="17.100000000000001" customHeight="1">
      <c r="A1344" s="56">
        <v>2240505</v>
      </c>
      <c r="B1344" s="56" t="s">
        <v>1701</v>
      </c>
      <c r="C1344" s="35">
        <v>0</v>
      </c>
    </row>
    <row r="1345" spans="1:3" ht="17.100000000000001" customHeight="1">
      <c r="A1345" s="56">
        <v>2240506</v>
      </c>
      <c r="B1345" s="56" t="s">
        <v>1702</v>
      </c>
      <c r="C1345" s="35">
        <v>0</v>
      </c>
    </row>
    <row r="1346" spans="1:3" ht="17.100000000000001" customHeight="1">
      <c r="A1346" s="56">
        <v>2240507</v>
      </c>
      <c r="B1346" s="56" t="s">
        <v>1703</v>
      </c>
      <c r="C1346" s="35">
        <v>0</v>
      </c>
    </row>
    <row r="1347" spans="1:3" ht="17.100000000000001" customHeight="1">
      <c r="A1347" s="56">
        <v>2240508</v>
      </c>
      <c r="B1347" s="56" t="s">
        <v>1704</v>
      </c>
      <c r="C1347" s="35">
        <v>0</v>
      </c>
    </row>
    <row r="1348" spans="1:3" ht="17.100000000000001" customHeight="1">
      <c r="A1348" s="56">
        <v>2240509</v>
      </c>
      <c r="B1348" s="56" t="s">
        <v>1705</v>
      </c>
      <c r="C1348" s="35">
        <v>0</v>
      </c>
    </row>
    <row r="1349" spans="1:3" ht="17.100000000000001" customHeight="1">
      <c r="A1349" s="56">
        <v>2240510</v>
      </c>
      <c r="B1349" s="56" t="s">
        <v>1706</v>
      </c>
      <c r="C1349" s="35">
        <v>0</v>
      </c>
    </row>
    <row r="1350" spans="1:3" ht="17.100000000000001" customHeight="1">
      <c r="A1350" s="56">
        <v>2240550</v>
      </c>
      <c r="B1350" s="56" t="s">
        <v>1707</v>
      </c>
      <c r="C1350" s="35">
        <v>0</v>
      </c>
    </row>
    <row r="1351" spans="1:3" ht="17.100000000000001" customHeight="1">
      <c r="A1351" s="56">
        <v>2240599</v>
      </c>
      <c r="B1351" s="56" t="s">
        <v>1708</v>
      </c>
      <c r="C1351" s="35">
        <v>0</v>
      </c>
    </row>
    <row r="1352" spans="1:3" ht="17.100000000000001" customHeight="1">
      <c r="A1352" s="56">
        <v>22406</v>
      </c>
      <c r="B1352" s="59" t="s">
        <v>1709</v>
      </c>
      <c r="C1352" s="34">
        <f>SUM(C1353:C1355)</f>
        <v>206</v>
      </c>
    </row>
    <row r="1353" spans="1:3" ht="17.100000000000001" customHeight="1">
      <c r="A1353" s="56">
        <v>2240601</v>
      </c>
      <c r="B1353" s="56" t="s">
        <v>1710</v>
      </c>
      <c r="C1353" s="35">
        <v>206</v>
      </c>
    </row>
    <row r="1354" spans="1:3" ht="17.100000000000001" customHeight="1">
      <c r="A1354" s="56">
        <v>2240602</v>
      </c>
      <c r="B1354" s="56" t="s">
        <v>1711</v>
      </c>
      <c r="C1354" s="35">
        <v>0</v>
      </c>
    </row>
    <row r="1355" spans="1:3" ht="17.100000000000001" customHeight="1">
      <c r="A1355" s="56">
        <v>2240699</v>
      </c>
      <c r="B1355" s="56" t="s">
        <v>1712</v>
      </c>
      <c r="C1355" s="35">
        <v>0</v>
      </c>
    </row>
    <row r="1356" spans="1:3" ht="17.100000000000001" customHeight="1">
      <c r="A1356" s="56">
        <v>22407</v>
      </c>
      <c r="B1356" s="59" t="s">
        <v>1713</v>
      </c>
      <c r="C1356" s="34">
        <f>SUM(C1357:C1361)</f>
        <v>0</v>
      </c>
    </row>
    <row r="1357" spans="1:3" ht="17.100000000000001" customHeight="1">
      <c r="A1357" s="56">
        <v>2240701</v>
      </c>
      <c r="B1357" s="56" t="s">
        <v>1714</v>
      </c>
      <c r="C1357" s="35">
        <v>0</v>
      </c>
    </row>
    <row r="1358" spans="1:3" ht="17.100000000000001" customHeight="1">
      <c r="A1358" s="56">
        <v>2240702</v>
      </c>
      <c r="B1358" s="56" t="s">
        <v>1715</v>
      </c>
      <c r="C1358" s="35">
        <v>0</v>
      </c>
    </row>
    <row r="1359" spans="1:3" ht="17.100000000000001" customHeight="1">
      <c r="A1359" s="56">
        <v>2240703</v>
      </c>
      <c r="B1359" s="56" t="s">
        <v>1716</v>
      </c>
      <c r="C1359" s="35">
        <v>0</v>
      </c>
    </row>
    <row r="1360" spans="1:3" ht="17.100000000000001" customHeight="1">
      <c r="A1360" s="56">
        <v>2240704</v>
      </c>
      <c r="B1360" s="56" t="s">
        <v>1717</v>
      </c>
      <c r="C1360" s="35">
        <v>0</v>
      </c>
    </row>
    <row r="1361" spans="1:3" ht="17.100000000000001" customHeight="1">
      <c r="A1361" s="56">
        <v>2240799</v>
      </c>
      <c r="B1361" s="56" t="s">
        <v>1718</v>
      </c>
      <c r="C1361" s="35">
        <v>0</v>
      </c>
    </row>
    <row r="1362" spans="1:3" ht="17.100000000000001" customHeight="1">
      <c r="A1362" s="56">
        <v>22499</v>
      </c>
      <c r="B1362" s="59" t="s">
        <v>1719</v>
      </c>
      <c r="C1362" s="35">
        <v>0</v>
      </c>
    </row>
    <row r="1363" spans="1:3" ht="17.100000000000001" customHeight="1">
      <c r="A1363" s="56">
        <v>229</v>
      </c>
      <c r="B1363" s="59" t="s">
        <v>1720</v>
      </c>
      <c r="C1363" s="34">
        <f>C1364</f>
        <v>11866</v>
      </c>
    </row>
    <row r="1364" spans="1:3" ht="17.100000000000001" customHeight="1">
      <c r="A1364" s="56">
        <v>22999</v>
      </c>
      <c r="B1364" s="59" t="s">
        <v>1721</v>
      </c>
      <c r="C1364" s="34">
        <f>C1365</f>
        <v>11866</v>
      </c>
    </row>
    <row r="1365" spans="1:3" ht="17.100000000000001" customHeight="1">
      <c r="A1365" s="56">
        <v>2299901</v>
      </c>
      <c r="B1365" s="56" t="s">
        <v>1722</v>
      </c>
      <c r="C1365" s="35">
        <v>11866</v>
      </c>
    </row>
    <row r="1366" spans="1:3" ht="17.100000000000001" customHeight="1">
      <c r="A1366" s="56">
        <v>232</v>
      </c>
      <c r="B1366" s="59" t="s">
        <v>1723</v>
      </c>
      <c r="C1366" s="34">
        <f>SUM(C1367,C1368,C1369)</f>
        <v>617</v>
      </c>
    </row>
    <row r="1367" spans="1:3" ht="17.100000000000001" customHeight="1">
      <c r="A1367" s="56">
        <v>23201</v>
      </c>
      <c r="B1367" s="59" t="s">
        <v>1724</v>
      </c>
      <c r="C1367" s="35">
        <v>0</v>
      </c>
    </row>
    <row r="1368" spans="1:3" ht="17.100000000000001" customHeight="1">
      <c r="A1368" s="56">
        <v>23202</v>
      </c>
      <c r="B1368" s="59" t="s">
        <v>1725</v>
      </c>
      <c r="C1368" s="35">
        <v>0</v>
      </c>
    </row>
    <row r="1369" spans="1:3" ht="17.100000000000001" customHeight="1">
      <c r="A1369" s="56">
        <v>23203</v>
      </c>
      <c r="B1369" s="59" t="s">
        <v>1726</v>
      </c>
      <c r="C1369" s="34">
        <f>SUM(C1370:C1373)</f>
        <v>617</v>
      </c>
    </row>
    <row r="1370" spans="1:3" ht="17.25" customHeight="1">
      <c r="A1370" s="56">
        <v>2320301</v>
      </c>
      <c r="B1370" s="56" t="s">
        <v>1727</v>
      </c>
      <c r="C1370" s="35">
        <v>617</v>
      </c>
    </row>
    <row r="1371" spans="1:3" ht="17.100000000000001" customHeight="1">
      <c r="A1371" s="56">
        <v>2320302</v>
      </c>
      <c r="B1371" s="56" t="s">
        <v>1728</v>
      </c>
      <c r="C1371" s="35">
        <v>0</v>
      </c>
    </row>
    <row r="1372" spans="1:3" ht="17.100000000000001" customHeight="1">
      <c r="A1372" s="56">
        <v>2320303</v>
      </c>
      <c r="B1372" s="56" t="s">
        <v>1729</v>
      </c>
      <c r="C1372" s="35">
        <v>0</v>
      </c>
    </row>
    <row r="1373" spans="1:3" ht="17.100000000000001" customHeight="1">
      <c r="A1373" s="56">
        <v>2320304</v>
      </c>
      <c r="B1373" s="56" t="s">
        <v>1730</v>
      </c>
      <c r="C1373" s="35">
        <v>0</v>
      </c>
    </row>
    <row r="1374" spans="1:3" ht="17.100000000000001" customHeight="1">
      <c r="A1374" s="56">
        <v>233</v>
      </c>
      <c r="B1374" s="59" t="s">
        <v>1731</v>
      </c>
      <c r="C1374" s="34">
        <f>C1375+C1376+C1377</f>
        <v>4</v>
      </c>
    </row>
    <row r="1375" spans="1:3" ht="17.100000000000001" customHeight="1">
      <c r="A1375" s="56">
        <v>23301</v>
      </c>
      <c r="B1375" s="59" t="s">
        <v>1732</v>
      </c>
      <c r="C1375" s="35">
        <v>0</v>
      </c>
    </row>
    <row r="1376" spans="1:3" ht="17.100000000000001" customHeight="1">
      <c r="A1376" s="56">
        <v>23302</v>
      </c>
      <c r="B1376" s="59" t="s">
        <v>1733</v>
      </c>
      <c r="C1376" s="35">
        <v>0</v>
      </c>
    </row>
    <row r="1377" spans="1:3" ht="17.100000000000001" customHeight="1">
      <c r="A1377" s="56">
        <v>23303</v>
      </c>
      <c r="B1377" s="59" t="s">
        <v>1734</v>
      </c>
      <c r="C1377" s="35">
        <v>4</v>
      </c>
    </row>
    <row r="1378" spans="1:3" ht="17.100000000000001" customHeight="1"/>
  </sheetData>
  <mergeCells count="3">
    <mergeCell ref="A1:C1"/>
    <mergeCell ref="A2:C2"/>
    <mergeCell ref="A3:C3"/>
  </mergeCells>
  <phoneticPr fontId="1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workbookViewId="0">
      <selection activeCell="K18" sqref="K18"/>
    </sheetView>
  </sheetViews>
  <sheetFormatPr defaultColWidth="10.125" defaultRowHeight="14.25"/>
  <cols>
    <col min="1" max="1" width="9.75" style="31" customWidth="1"/>
    <col min="2" max="2" width="39.25" style="31" customWidth="1"/>
    <col min="3" max="3" width="16.875" style="31" customWidth="1"/>
    <col min="4" max="8" width="16.25" style="31" customWidth="1"/>
    <col min="9" max="16384" width="10.125" style="31"/>
  </cols>
  <sheetData>
    <row r="1" spans="1:8" ht="42.75" customHeight="1">
      <c r="A1" s="78" t="s">
        <v>1735</v>
      </c>
      <c r="B1" s="78"/>
      <c r="C1" s="78"/>
      <c r="D1" s="78"/>
      <c r="E1" s="78"/>
      <c r="F1" s="78"/>
      <c r="G1" s="78"/>
      <c r="H1" s="78"/>
    </row>
    <row r="2" spans="1:8" ht="16.899999999999999" customHeight="1">
      <c r="A2" s="57"/>
      <c r="B2" s="57"/>
      <c r="C2" s="57"/>
      <c r="D2" s="57"/>
      <c r="E2" s="57"/>
      <c r="F2" s="57"/>
      <c r="G2" s="57"/>
      <c r="H2" s="58"/>
    </row>
    <row r="3" spans="1:8" ht="16.899999999999999" customHeight="1">
      <c r="A3" s="57"/>
      <c r="B3" s="57"/>
      <c r="C3" s="57"/>
      <c r="D3" s="57"/>
      <c r="E3" s="57"/>
      <c r="F3" s="57"/>
      <c r="G3" s="57"/>
      <c r="H3" s="58" t="s">
        <v>1</v>
      </c>
    </row>
    <row r="4" spans="1:8" s="63" customFormat="1" ht="17.25" customHeight="1">
      <c r="A4" s="80" t="s">
        <v>2</v>
      </c>
      <c r="B4" s="82" t="s">
        <v>3</v>
      </c>
      <c r="C4" s="82" t="s">
        <v>677</v>
      </c>
      <c r="D4" s="64"/>
      <c r="E4" s="65"/>
      <c r="F4" s="82" t="s">
        <v>1736</v>
      </c>
      <c r="G4" s="64"/>
      <c r="H4" s="66"/>
    </row>
    <row r="5" spans="1:8" s="63" customFormat="1" ht="35.25" customHeight="1">
      <c r="A5" s="81"/>
      <c r="B5" s="83"/>
      <c r="C5" s="83"/>
      <c r="D5" s="55" t="s">
        <v>1737</v>
      </c>
      <c r="E5" s="67" t="s">
        <v>1738</v>
      </c>
      <c r="F5" s="83"/>
      <c r="G5" s="55" t="s">
        <v>1737</v>
      </c>
      <c r="H5" s="68" t="s">
        <v>1738</v>
      </c>
    </row>
    <row r="6" spans="1:8" ht="17.25" customHeight="1">
      <c r="A6" s="56"/>
      <c r="B6" s="32" t="s">
        <v>677</v>
      </c>
      <c r="C6" s="34">
        <f t="shared" ref="C6:F6" si="0">C7+C12+C23+C31+C38+C42+C45+C49+C52+C58+C61+C66</f>
        <v>138235</v>
      </c>
      <c r="D6" s="34">
        <f t="shared" si="0"/>
        <v>138235</v>
      </c>
      <c r="E6" s="34">
        <f t="shared" si="0"/>
        <v>0</v>
      </c>
      <c r="F6" s="34">
        <f t="shared" si="0"/>
        <v>27864</v>
      </c>
      <c r="G6" s="34">
        <f>SUM(G7,G12,G23,G31,G38,G42,G45,G49,G52,G58,G61,G66)</f>
        <v>27864</v>
      </c>
      <c r="H6" s="34">
        <f>SUM(H7,H12,H23,H31,H38,H42,H45,H49,H52,H58,H61,H66)</f>
        <v>0</v>
      </c>
    </row>
    <row r="7" spans="1:8" ht="16.899999999999999" customHeight="1">
      <c r="A7" s="56">
        <v>501</v>
      </c>
      <c r="B7" s="59" t="s">
        <v>1739</v>
      </c>
      <c r="C7" s="34">
        <f t="shared" ref="C7:H7" si="1">SUM(C8:C11)</f>
        <v>13511</v>
      </c>
      <c r="D7" s="34">
        <f t="shared" si="1"/>
        <v>13511</v>
      </c>
      <c r="E7" s="34">
        <f t="shared" si="1"/>
        <v>0</v>
      </c>
      <c r="F7" s="34">
        <f t="shared" si="1"/>
        <v>11990</v>
      </c>
      <c r="G7" s="34">
        <f t="shared" si="1"/>
        <v>11990</v>
      </c>
      <c r="H7" s="34">
        <f t="shared" si="1"/>
        <v>0</v>
      </c>
    </row>
    <row r="8" spans="1:8" ht="16.899999999999999" customHeight="1">
      <c r="A8" s="56">
        <v>50101</v>
      </c>
      <c r="B8" s="56" t="s">
        <v>1740</v>
      </c>
      <c r="C8" s="34">
        <f t="shared" ref="C8:C11" si="2">D8+E8</f>
        <v>8511</v>
      </c>
      <c r="D8" s="35">
        <v>8511</v>
      </c>
      <c r="E8" s="35">
        <v>0</v>
      </c>
      <c r="F8" s="34">
        <f t="shared" ref="F8:F11" si="3">G8+H8</f>
        <v>7385</v>
      </c>
      <c r="G8" s="35">
        <v>7385</v>
      </c>
      <c r="H8" s="35">
        <v>0</v>
      </c>
    </row>
    <row r="9" spans="1:8" ht="16.899999999999999" customHeight="1">
      <c r="A9" s="56">
        <v>50102</v>
      </c>
      <c r="B9" s="56" t="s">
        <v>1741</v>
      </c>
      <c r="C9" s="34">
        <f t="shared" si="2"/>
        <v>3084</v>
      </c>
      <c r="D9" s="35">
        <v>3084</v>
      </c>
      <c r="E9" s="35">
        <v>0</v>
      </c>
      <c r="F9" s="34">
        <f t="shared" si="3"/>
        <v>2785</v>
      </c>
      <c r="G9" s="35">
        <v>2785</v>
      </c>
      <c r="H9" s="35">
        <v>0</v>
      </c>
    </row>
    <row r="10" spans="1:8" ht="16.899999999999999" customHeight="1">
      <c r="A10" s="56">
        <v>50103</v>
      </c>
      <c r="B10" s="56" t="s">
        <v>1742</v>
      </c>
      <c r="C10" s="34">
        <f t="shared" si="2"/>
        <v>1474</v>
      </c>
      <c r="D10" s="35">
        <v>1474</v>
      </c>
      <c r="E10" s="35">
        <v>0</v>
      </c>
      <c r="F10" s="34">
        <f t="shared" si="3"/>
        <v>1441</v>
      </c>
      <c r="G10" s="35">
        <v>1441</v>
      </c>
      <c r="H10" s="35">
        <v>0</v>
      </c>
    </row>
    <row r="11" spans="1:8" ht="16.899999999999999" customHeight="1">
      <c r="A11" s="56">
        <v>50199</v>
      </c>
      <c r="B11" s="56" t="s">
        <v>1743</v>
      </c>
      <c r="C11" s="34">
        <f t="shared" si="2"/>
        <v>442</v>
      </c>
      <c r="D11" s="35">
        <v>442</v>
      </c>
      <c r="E11" s="35">
        <v>0</v>
      </c>
      <c r="F11" s="34">
        <f t="shared" si="3"/>
        <v>379</v>
      </c>
      <c r="G11" s="35">
        <v>379</v>
      </c>
      <c r="H11" s="35">
        <v>0</v>
      </c>
    </row>
    <row r="12" spans="1:8" ht="16.899999999999999" customHeight="1">
      <c r="A12" s="56">
        <v>502</v>
      </c>
      <c r="B12" s="59" t="s">
        <v>1744</v>
      </c>
      <c r="C12" s="34">
        <f t="shared" ref="C12:H12" si="4">SUM(C13:C22)</f>
        <v>44827</v>
      </c>
      <c r="D12" s="34">
        <f t="shared" si="4"/>
        <v>44827</v>
      </c>
      <c r="E12" s="34">
        <f t="shared" si="4"/>
        <v>0</v>
      </c>
      <c r="F12" s="34">
        <f t="shared" si="4"/>
        <v>1176</v>
      </c>
      <c r="G12" s="34">
        <f t="shared" si="4"/>
        <v>1176</v>
      </c>
      <c r="H12" s="34">
        <f t="shared" si="4"/>
        <v>0</v>
      </c>
    </row>
    <row r="13" spans="1:8" ht="16.899999999999999" customHeight="1">
      <c r="A13" s="56">
        <v>50201</v>
      </c>
      <c r="B13" s="56" t="s">
        <v>1745</v>
      </c>
      <c r="C13" s="34">
        <f t="shared" ref="C13:C22" si="5">D13+E13</f>
        <v>1595</v>
      </c>
      <c r="D13" s="35">
        <v>1595</v>
      </c>
      <c r="E13" s="35">
        <v>0</v>
      </c>
      <c r="F13" s="34">
        <f t="shared" ref="F13:F22" si="6">G13+H13</f>
        <v>330</v>
      </c>
      <c r="G13" s="35">
        <v>330</v>
      </c>
      <c r="H13" s="35">
        <v>0</v>
      </c>
    </row>
    <row r="14" spans="1:8" ht="16.899999999999999" customHeight="1">
      <c r="A14" s="56">
        <v>50202</v>
      </c>
      <c r="B14" s="56" t="s">
        <v>1746</v>
      </c>
      <c r="C14" s="34">
        <f t="shared" si="5"/>
        <v>24</v>
      </c>
      <c r="D14" s="35">
        <v>24</v>
      </c>
      <c r="E14" s="35">
        <v>0</v>
      </c>
      <c r="F14" s="34">
        <f t="shared" si="6"/>
        <v>0</v>
      </c>
      <c r="G14" s="35">
        <v>0</v>
      </c>
      <c r="H14" s="35">
        <v>0</v>
      </c>
    </row>
    <row r="15" spans="1:8" ht="16.899999999999999" customHeight="1">
      <c r="A15" s="56">
        <v>50203</v>
      </c>
      <c r="B15" s="56" t="s">
        <v>1747</v>
      </c>
      <c r="C15" s="34">
        <f t="shared" si="5"/>
        <v>42</v>
      </c>
      <c r="D15" s="35">
        <v>42</v>
      </c>
      <c r="E15" s="35">
        <v>0</v>
      </c>
      <c r="F15" s="34">
        <f t="shared" si="6"/>
        <v>3</v>
      </c>
      <c r="G15" s="35">
        <v>3</v>
      </c>
      <c r="H15" s="35">
        <v>0</v>
      </c>
    </row>
    <row r="16" spans="1:8" ht="16.899999999999999" customHeight="1">
      <c r="A16" s="56">
        <v>50204</v>
      </c>
      <c r="B16" s="56" t="s">
        <v>1748</v>
      </c>
      <c r="C16" s="34">
        <f t="shared" si="5"/>
        <v>119</v>
      </c>
      <c r="D16" s="35">
        <v>119</v>
      </c>
      <c r="E16" s="35">
        <v>0</v>
      </c>
      <c r="F16" s="34">
        <f t="shared" si="6"/>
        <v>2</v>
      </c>
      <c r="G16" s="35">
        <v>2</v>
      </c>
      <c r="H16" s="35">
        <v>0</v>
      </c>
    </row>
    <row r="17" spans="1:8" ht="16.899999999999999" customHeight="1">
      <c r="A17" s="56">
        <v>50205</v>
      </c>
      <c r="B17" s="56" t="s">
        <v>1749</v>
      </c>
      <c r="C17" s="34">
        <f t="shared" si="5"/>
        <v>1938</v>
      </c>
      <c r="D17" s="35">
        <v>1938</v>
      </c>
      <c r="E17" s="35">
        <v>0</v>
      </c>
      <c r="F17" s="34">
        <f t="shared" si="6"/>
        <v>295</v>
      </c>
      <c r="G17" s="35">
        <v>295</v>
      </c>
      <c r="H17" s="35">
        <v>0</v>
      </c>
    </row>
    <row r="18" spans="1:8" ht="16.899999999999999" customHeight="1">
      <c r="A18" s="56">
        <v>50206</v>
      </c>
      <c r="B18" s="56" t="s">
        <v>1750</v>
      </c>
      <c r="C18" s="34">
        <f t="shared" si="5"/>
        <v>13</v>
      </c>
      <c r="D18" s="35">
        <v>13</v>
      </c>
      <c r="E18" s="35">
        <v>0</v>
      </c>
      <c r="F18" s="34">
        <f t="shared" si="6"/>
        <v>3</v>
      </c>
      <c r="G18" s="35">
        <v>3</v>
      </c>
      <c r="H18" s="35">
        <v>0</v>
      </c>
    </row>
    <row r="19" spans="1:8" ht="16.899999999999999" customHeight="1">
      <c r="A19" s="56">
        <v>50207</v>
      </c>
      <c r="B19" s="56" t="s">
        <v>1751</v>
      </c>
      <c r="C19" s="34">
        <f t="shared" si="5"/>
        <v>5</v>
      </c>
      <c r="D19" s="35">
        <v>5</v>
      </c>
      <c r="E19" s="35">
        <v>0</v>
      </c>
      <c r="F19" s="34">
        <f t="shared" si="6"/>
        <v>0</v>
      </c>
      <c r="G19" s="35">
        <v>0</v>
      </c>
      <c r="H19" s="35">
        <v>0</v>
      </c>
    </row>
    <row r="20" spans="1:8" ht="16.899999999999999" customHeight="1">
      <c r="A20" s="56">
        <v>50208</v>
      </c>
      <c r="B20" s="56" t="s">
        <v>1752</v>
      </c>
      <c r="C20" s="34">
        <f t="shared" si="5"/>
        <v>102</v>
      </c>
      <c r="D20" s="35">
        <v>102</v>
      </c>
      <c r="E20" s="35">
        <v>0</v>
      </c>
      <c r="F20" s="34">
        <f t="shared" si="6"/>
        <v>46</v>
      </c>
      <c r="G20" s="35">
        <v>46</v>
      </c>
      <c r="H20" s="35">
        <v>0</v>
      </c>
    </row>
    <row r="21" spans="1:8" ht="16.899999999999999" customHeight="1">
      <c r="A21" s="56">
        <v>50209</v>
      </c>
      <c r="B21" s="56" t="s">
        <v>1753</v>
      </c>
      <c r="C21" s="34">
        <f t="shared" si="5"/>
        <v>87</v>
      </c>
      <c r="D21" s="35">
        <v>87</v>
      </c>
      <c r="E21" s="35">
        <v>0</v>
      </c>
      <c r="F21" s="34">
        <f t="shared" si="6"/>
        <v>7</v>
      </c>
      <c r="G21" s="35">
        <v>7</v>
      </c>
      <c r="H21" s="35">
        <v>0</v>
      </c>
    </row>
    <row r="22" spans="1:8" ht="16.899999999999999" customHeight="1">
      <c r="A22" s="56">
        <v>50299</v>
      </c>
      <c r="B22" s="56" t="s">
        <v>1754</v>
      </c>
      <c r="C22" s="34">
        <f t="shared" si="5"/>
        <v>40902</v>
      </c>
      <c r="D22" s="35">
        <v>40902</v>
      </c>
      <c r="E22" s="35">
        <v>0</v>
      </c>
      <c r="F22" s="34">
        <f t="shared" si="6"/>
        <v>490</v>
      </c>
      <c r="G22" s="35">
        <v>490</v>
      </c>
      <c r="H22" s="35">
        <v>0</v>
      </c>
    </row>
    <row r="23" spans="1:8" ht="16.899999999999999" customHeight="1">
      <c r="A23" s="56">
        <v>503</v>
      </c>
      <c r="B23" s="59" t="s">
        <v>1755</v>
      </c>
      <c r="C23" s="34">
        <f t="shared" ref="C23:H23" si="7">SUM(C24:C30)</f>
        <v>104</v>
      </c>
      <c r="D23" s="34">
        <f t="shared" si="7"/>
        <v>104</v>
      </c>
      <c r="E23" s="34">
        <f t="shared" si="7"/>
        <v>0</v>
      </c>
      <c r="F23" s="34">
        <f t="shared" si="7"/>
        <v>0</v>
      </c>
      <c r="G23" s="34">
        <f t="shared" si="7"/>
        <v>0</v>
      </c>
      <c r="H23" s="34">
        <f t="shared" si="7"/>
        <v>0</v>
      </c>
    </row>
    <row r="24" spans="1:8" ht="16.899999999999999" customHeight="1">
      <c r="A24" s="56">
        <v>50301</v>
      </c>
      <c r="B24" s="56" t="s">
        <v>1756</v>
      </c>
      <c r="C24" s="34">
        <f t="shared" ref="C24:C30" si="8">D24+E24</f>
        <v>0</v>
      </c>
      <c r="D24" s="35">
        <v>0</v>
      </c>
      <c r="E24" s="35">
        <v>0</v>
      </c>
      <c r="F24" s="34">
        <f t="shared" ref="F24:F30" si="9">G24+H24</f>
        <v>0</v>
      </c>
      <c r="G24" s="35">
        <v>0</v>
      </c>
      <c r="H24" s="35">
        <v>0</v>
      </c>
    </row>
    <row r="25" spans="1:8" ht="16.899999999999999" customHeight="1">
      <c r="A25" s="56">
        <v>50302</v>
      </c>
      <c r="B25" s="56" t="s">
        <v>1757</v>
      </c>
      <c r="C25" s="34">
        <f t="shared" si="8"/>
        <v>104</v>
      </c>
      <c r="D25" s="35">
        <v>104</v>
      </c>
      <c r="E25" s="35">
        <v>0</v>
      </c>
      <c r="F25" s="34">
        <f t="shared" si="9"/>
        <v>0</v>
      </c>
      <c r="G25" s="35">
        <v>0</v>
      </c>
      <c r="H25" s="35">
        <v>0</v>
      </c>
    </row>
    <row r="26" spans="1:8" ht="16.899999999999999" customHeight="1">
      <c r="A26" s="56">
        <v>50303</v>
      </c>
      <c r="B26" s="56" t="s">
        <v>1758</v>
      </c>
      <c r="C26" s="34">
        <f t="shared" si="8"/>
        <v>0</v>
      </c>
      <c r="D26" s="35">
        <v>0</v>
      </c>
      <c r="E26" s="35">
        <v>0</v>
      </c>
      <c r="F26" s="34">
        <f t="shared" si="9"/>
        <v>0</v>
      </c>
      <c r="G26" s="35">
        <v>0</v>
      </c>
      <c r="H26" s="35">
        <v>0</v>
      </c>
    </row>
    <row r="27" spans="1:8" ht="17.25" customHeight="1">
      <c r="A27" s="56">
        <v>50305</v>
      </c>
      <c r="B27" s="56" t="s">
        <v>1759</v>
      </c>
      <c r="C27" s="34">
        <f t="shared" si="8"/>
        <v>0</v>
      </c>
      <c r="D27" s="35">
        <v>0</v>
      </c>
      <c r="E27" s="35">
        <v>0</v>
      </c>
      <c r="F27" s="34">
        <f t="shared" si="9"/>
        <v>0</v>
      </c>
      <c r="G27" s="35">
        <v>0</v>
      </c>
      <c r="H27" s="35">
        <v>0</v>
      </c>
    </row>
    <row r="28" spans="1:8" ht="16.899999999999999" customHeight="1">
      <c r="A28" s="56">
        <v>50306</v>
      </c>
      <c r="B28" s="56" t="s">
        <v>1760</v>
      </c>
      <c r="C28" s="34">
        <f t="shared" si="8"/>
        <v>0</v>
      </c>
      <c r="D28" s="35">
        <v>0</v>
      </c>
      <c r="E28" s="35">
        <v>0</v>
      </c>
      <c r="F28" s="34">
        <f t="shared" si="9"/>
        <v>0</v>
      </c>
      <c r="G28" s="35">
        <v>0</v>
      </c>
      <c r="H28" s="35">
        <v>0</v>
      </c>
    </row>
    <row r="29" spans="1:8" ht="16.899999999999999" customHeight="1">
      <c r="A29" s="56">
        <v>50307</v>
      </c>
      <c r="B29" s="56" t="s">
        <v>1761</v>
      </c>
      <c r="C29" s="34">
        <f t="shared" si="8"/>
        <v>0</v>
      </c>
      <c r="D29" s="35">
        <v>0</v>
      </c>
      <c r="E29" s="35">
        <v>0</v>
      </c>
      <c r="F29" s="34">
        <f t="shared" si="9"/>
        <v>0</v>
      </c>
      <c r="G29" s="35">
        <v>0</v>
      </c>
      <c r="H29" s="35">
        <v>0</v>
      </c>
    </row>
    <row r="30" spans="1:8" ht="16.899999999999999" customHeight="1">
      <c r="A30" s="56">
        <v>50399</v>
      </c>
      <c r="B30" s="56" t="s">
        <v>1762</v>
      </c>
      <c r="C30" s="34">
        <f t="shared" si="8"/>
        <v>0</v>
      </c>
      <c r="D30" s="35">
        <v>0</v>
      </c>
      <c r="E30" s="35">
        <v>0</v>
      </c>
      <c r="F30" s="34">
        <f t="shared" si="9"/>
        <v>0</v>
      </c>
      <c r="G30" s="35">
        <v>0</v>
      </c>
      <c r="H30" s="35">
        <v>0</v>
      </c>
    </row>
    <row r="31" spans="1:8" ht="16.899999999999999" customHeight="1">
      <c r="A31" s="56">
        <v>504</v>
      </c>
      <c r="B31" s="59" t="s">
        <v>1763</v>
      </c>
      <c r="C31" s="34">
        <f t="shared" ref="C31:H31" si="10">SUM(C32:C37)</f>
        <v>0</v>
      </c>
      <c r="D31" s="34">
        <f t="shared" si="10"/>
        <v>0</v>
      </c>
      <c r="E31" s="34">
        <f t="shared" si="10"/>
        <v>0</v>
      </c>
      <c r="F31" s="34">
        <f t="shared" si="10"/>
        <v>0</v>
      </c>
      <c r="G31" s="34">
        <f t="shared" si="10"/>
        <v>0</v>
      </c>
      <c r="H31" s="34">
        <f t="shared" si="10"/>
        <v>0</v>
      </c>
    </row>
    <row r="32" spans="1:8" ht="16.899999999999999" customHeight="1">
      <c r="A32" s="56">
        <v>50401</v>
      </c>
      <c r="B32" s="56" t="s">
        <v>1756</v>
      </c>
      <c r="C32" s="34">
        <f t="shared" ref="C32:C37" si="11">D32+E32</f>
        <v>0</v>
      </c>
      <c r="D32" s="35">
        <v>0</v>
      </c>
      <c r="E32" s="35">
        <v>0</v>
      </c>
      <c r="F32" s="34">
        <f t="shared" ref="F32:F37" si="12">G32+H32</f>
        <v>0</v>
      </c>
      <c r="G32" s="35">
        <v>0</v>
      </c>
      <c r="H32" s="35">
        <v>0</v>
      </c>
    </row>
    <row r="33" spans="1:8" ht="16.899999999999999" customHeight="1">
      <c r="A33" s="56">
        <v>50402</v>
      </c>
      <c r="B33" s="56" t="s">
        <v>1757</v>
      </c>
      <c r="C33" s="34">
        <f t="shared" si="11"/>
        <v>0</v>
      </c>
      <c r="D33" s="35">
        <v>0</v>
      </c>
      <c r="E33" s="35">
        <v>0</v>
      </c>
      <c r="F33" s="34">
        <f t="shared" si="12"/>
        <v>0</v>
      </c>
      <c r="G33" s="35">
        <v>0</v>
      </c>
      <c r="H33" s="35">
        <v>0</v>
      </c>
    </row>
    <row r="34" spans="1:8" ht="16.899999999999999" customHeight="1">
      <c r="A34" s="56">
        <v>50403</v>
      </c>
      <c r="B34" s="56" t="s">
        <v>1758</v>
      </c>
      <c r="C34" s="34">
        <f t="shared" si="11"/>
        <v>0</v>
      </c>
      <c r="D34" s="35">
        <v>0</v>
      </c>
      <c r="E34" s="35">
        <v>0</v>
      </c>
      <c r="F34" s="34">
        <f t="shared" si="12"/>
        <v>0</v>
      </c>
      <c r="G34" s="35">
        <v>0</v>
      </c>
      <c r="H34" s="35">
        <v>0</v>
      </c>
    </row>
    <row r="35" spans="1:8" ht="16.899999999999999" customHeight="1">
      <c r="A35" s="56">
        <v>50404</v>
      </c>
      <c r="B35" s="56" t="s">
        <v>1760</v>
      </c>
      <c r="C35" s="34">
        <f t="shared" si="11"/>
        <v>0</v>
      </c>
      <c r="D35" s="35">
        <v>0</v>
      </c>
      <c r="E35" s="35">
        <v>0</v>
      </c>
      <c r="F35" s="34">
        <f t="shared" si="12"/>
        <v>0</v>
      </c>
      <c r="G35" s="35">
        <v>0</v>
      </c>
      <c r="H35" s="35">
        <v>0</v>
      </c>
    </row>
    <row r="36" spans="1:8" ht="16.899999999999999" customHeight="1">
      <c r="A36" s="56">
        <v>50405</v>
      </c>
      <c r="B36" s="56" t="s">
        <v>1761</v>
      </c>
      <c r="C36" s="34">
        <f t="shared" si="11"/>
        <v>0</v>
      </c>
      <c r="D36" s="35">
        <v>0</v>
      </c>
      <c r="E36" s="35">
        <v>0</v>
      </c>
      <c r="F36" s="34">
        <f t="shared" si="12"/>
        <v>0</v>
      </c>
      <c r="G36" s="35">
        <v>0</v>
      </c>
      <c r="H36" s="35">
        <v>0</v>
      </c>
    </row>
    <row r="37" spans="1:8" ht="17.25" customHeight="1">
      <c r="A37" s="56">
        <v>50499</v>
      </c>
      <c r="B37" s="56" t="s">
        <v>1762</v>
      </c>
      <c r="C37" s="34">
        <f t="shared" si="11"/>
        <v>0</v>
      </c>
      <c r="D37" s="35">
        <v>0</v>
      </c>
      <c r="E37" s="35">
        <v>0</v>
      </c>
      <c r="F37" s="34">
        <f t="shared" si="12"/>
        <v>0</v>
      </c>
      <c r="G37" s="35">
        <v>0</v>
      </c>
      <c r="H37" s="35">
        <v>0</v>
      </c>
    </row>
    <row r="38" spans="1:8" ht="16.899999999999999" customHeight="1">
      <c r="A38" s="56">
        <v>505</v>
      </c>
      <c r="B38" s="59" t="s">
        <v>1764</v>
      </c>
      <c r="C38" s="34">
        <f t="shared" ref="C38:H38" si="13">SUM(C39:C41)</f>
        <v>16951</v>
      </c>
      <c r="D38" s="34">
        <f t="shared" si="13"/>
        <v>16951</v>
      </c>
      <c r="E38" s="34">
        <f t="shared" si="13"/>
        <v>0</v>
      </c>
      <c r="F38" s="34">
        <f t="shared" si="13"/>
        <v>13470</v>
      </c>
      <c r="G38" s="34">
        <f t="shared" si="13"/>
        <v>13470</v>
      </c>
      <c r="H38" s="34">
        <f t="shared" si="13"/>
        <v>0</v>
      </c>
    </row>
    <row r="39" spans="1:8" ht="16.899999999999999" customHeight="1">
      <c r="A39" s="56">
        <v>50501</v>
      </c>
      <c r="B39" s="56" t="s">
        <v>1765</v>
      </c>
      <c r="C39" s="34">
        <f t="shared" ref="C39:C41" si="14">D39+E39</f>
        <v>13176</v>
      </c>
      <c r="D39" s="35">
        <v>13176</v>
      </c>
      <c r="E39" s="35">
        <v>0</v>
      </c>
      <c r="F39" s="34">
        <f t="shared" ref="F39:F41" si="15">G39+H39</f>
        <v>12869</v>
      </c>
      <c r="G39" s="35">
        <v>12869</v>
      </c>
      <c r="H39" s="35">
        <v>0</v>
      </c>
    </row>
    <row r="40" spans="1:8" ht="16.899999999999999" customHeight="1">
      <c r="A40" s="56">
        <v>50502</v>
      </c>
      <c r="B40" s="56" t="s">
        <v>1766</v>
      </c>
      <c r="C40" s="34">
        <f t="shared" si="14"/>
        <v>3775</v>
      </c>
      <c r="D40" s="35">
        <v>3775</v>
      </c>
      <c r="E40" s="35">
        <v>0</v>
      </c>
      <c r="F40" s="34">
        <f t="shared" si="15"/>
        <v>601</v>
      </c>
      <c r="G40" s="35">
        <v>601</v>
      </c>
      <c r="H40" s="35">
        <v>0</v>
      </c>
    </row>
    <row r="41" spans="1:8" ht="16.899999999999999" customHeight="1">
      <c r="A41" s="56">
        <v>50599</v>
      </c>
      <c r="B41" s="56" t="s">
        <v>1767</v>
      </c>
      <c r="C41" s="34">
        <f t="shared" si="14"/>
        <v>0</v>
      </c>
      <c r="D41" s="35">
        <v>0</v>
      </c>
      <c r="E41" s="35">
        <v>0</v>
      </c>
      <c r="F41" s="34">
        <f t="shared" si="15"/>
        <v>0</v>
      </c>
      <c r="G41" s="35">
        <v>0</v>
      </c>
      <c r="H41" s="35">
        <v>0</v>
      </c>
    </row>
    <row r="42" spans="1:8" ht="16.899999999999999" customHeight="1">
      <c r="A42" s="56">
        <v>506</v>
      </c>
      <c r="B42" s="59" t="s">
        <v>1768</v>
      </c>
      <c r="C42" s="34">
        <f t="shared" ref="C42:H42" si="16">SUM(C43:C44)</f>
        <v>0</v>
      </c>
      <c r="D42" s="34">
        <f t="shared" si="16"/>
        <v>0</v>
      </c>
      <c r="E42" s="34">
        <f t="shared" si="16"/>
        <v>0</v>
      </c>
      <c r="F42" s="34">
        <f t="shared" si="16"/>
        <v>0</v>
      </c>
      <c r="G42" s="34">
        <f t="shared" si="16"/>
        <v>0</v>
      </c>
      <c r="H42" s="34">
        <f t="shared" si="16"/>
        <v>0</v>
      </c>
    </row>
    <row r="43" spans="1:8" ht="16.899999999999999" customHeight="1">
      <c r="A43" s="56">
        <v>50601</v>
      </c>
      <c r="B43" s="56" t="s">
        <v>1769</v>
      </c>
      <c r="C43" s="34">
        <f t="shared" ref="C43:C48" si="17">D43+E43</f>
        <v>0</v>
      </c>
      <c r="D43" s="35">
        <v>0</v>
      </c>
      <c r="E43" s="35">
        <v>0</v>
      </c>
      <c r="F43" s="34">
        <f t="shared" ref="F43:F48" si="18">G43+H43</f>
        <v>0</v>
      </c>
      <c r="G43" s="35">
        <v>0</v>
      </c>
      <c r="H43" s="35">
        <v>0</v>
      </c>
    </row>
    <row r="44" spans="1:8" ht="16.899999999999999" customHeight="1">
      <c r="A44" s="56">
        <v>50602</v>
      </c>
      <c r="B44" s="56" t="s">
        <v>1770</v>
      </c>
      <c r="C44" s="34">
        <f t="shared" si="17"/>
        <v>0</v>
      </c>
      <c r="D44" s="35">
        <v>0</v>
      </c>
      <c r="E44" s="35">
        <v>0</v>
      </c>
      <c r="F44" s="34">
        <f t="shared" si="18"/>
        <v>0</v>
      </c>
      <c r="G44" s="35">
        <v>0</v>
      </c>
      <c r="H44" s="35">
        <v>0</v>
      </c>
    </row>
    <row r="45" spans="1:8" ht="16.899999999999999" customHeight="1">
      <c r="A45" s="56">
        <v>507</v>
      </c>
      <c r="B45" s="59" t="s">
        <v>1771</v>
      </c>
      <c r="C45" s="34">
        <f t="shared" ref="C45:H45" si="19">SUM(C46:C48)</f>
        <v>0</v>
      </c>
      <c r="D45" s="34">
        <f t="shared" si="19"/>
        <v>0</v>
      </c>
      <c r="E45" s="34">
        <f t="shared" si="19"/>
        <v>0</v>
      </c>
      <c r="F45" s="34">
        <f t="shared" si="19"/>
        <v>0</v>
      </c>
      <c r="G45" s="34">
        <f t="shared" si="19"/>
        <v>0</v>
      </c>
      <c r="H45" s="34">
        <f t="shared" si="19"/>
        <v>0</v>
      </c>
    </row>
    <row r="46" spans="1:8" ht="16.899999999999999" customHeight="1">
      <c r="A46" s="56">
        <v>50701</v>
      </c>
      <c r="B46" s="56" t="s">
        <v>1772</v>
      </c>
      <c r="C46" s="34">
        <f t="shared" si="17"/>
        <v>0</v>
      </c>
      <c r="D46" s="35">
        <v>0</v>
      </c>
      <c r="E46" s="35">
        <v>0</v>
      </c>
      <c r="F46" s="34">
        <f t="shared" si="18"/>
        <v>0</v>
      </c>
      <c r="G46" s="35">
        <v>0</v>
      </c>
      <c r="H46" s="35">
        <v>0</v>
      </c>
    </row>
    <row r="47" spans="1:8" ht="16.899999999999999" customHeight="1">
      <c r="A47" s="56">
        <v>50702</v>
      </c>
      <c r="B47" s="56" t="s">
        <v>1773</v>
      </c>
      <c r="C47" s="34">
        <f t="shared" si="17"/>
        <v>0</v>
      </c>
      <c r="D47" s="35">
        <v>0</v>
      </c>
      <c r="E47" s="35">
        <v>0</v>
      </c>
      <c r="F47" s="34">
        <f t="shared" si="18"/>
        <v>0</v>
      </c>
      <c r="G47" s="35">
        <v>0</v>
      </c>
      <c r="H47" s="35">
        <v>0</v>
      </c>
    </row>
    <row r="48" spans="1:8" ht="16.899999999999999" customHeight="1">
      <c r="A48" s="56">
        <v>50799</v>
      </c>
      <c r="B48" s="56" t="s">
        <v>1774</v>
      </c>
      <c r="C48" s="34">
        <f t="shared" si="17"/>
        <v>0</v>
      </c>
      <c r="D48" s="35">
        <v>0</v>
      </c>
      <c r="E48" s="35">
        <v>0</v>
      </c>
      <c r="F48" s="34">
        <f t="shared" si="18"/>
        <v>0</v>
      </c>
      <c r="G48" s="35">
        <v>0</v>
      </c>
      <c r="H48" s="35">
        <v>0</v>
      </c>
    </row>
    <row r="49" spans="1:8" ht="16.899999999999999" customHeight="1">
      <c r="A49" s="56">
        <v>508</v>
      </c>
      <c r="B49" s="59" t="s">
        <v>1775</v>
      </c>
      <c r="C49" s="34">
        <f t="shared" ref="C49:H49" si="20">SUM(C50:C51)</f>
        <v>0</v>
      </c>
      <c r="D49" s="34">
        <f t="shared" si="20"/>
        <v>0</v>
      </c>
      <c r="E49" s="34">
        <f t="shared" si="20"/>
        <v>0</v>
      </c>
      <c r="F49" s="34">
        <f t="shared" si="20"/>
        <v>0</v>
      </c>
      <c r="G49" s="34">
        <f t="shared" si="20"/>
        <v>0</v>
      </c>
      <c r="H49" s="34">
        <f t="shared" si="20"/>
        <v>0</v>
      </c>
    </row>
    <row r="50" spans="1:8" ht="16.899999999999999" customHeight="1">
      <c r="A50" s="56">
        <v>50801</v>
      </c>
      <c r="B50" s="56" t="s">
        <v>1776</v>
      </c>
      <c r="C50" s="34">
        <f t="shared" ref="C50:C57" si="21">D50+E50</f>
        <v>0</v>
      </c>
      <c r="D50" s="35">
        <v>0</v>
      </c>
      <c r="E50" s="35">
        <v>0</v>
      </c>
      <c r="F50" s="34">
        <f t="shared" ref="F50:F57" si="22">G50+H50</f>
        <v>0</v>
      </c>
      <c r="G50" s="35">
        <v>0</v>
      </c>
      <c r="H50" s="35">
        <v>0</v>
      </c>
    </row>
    <row r="51" spans="1:8" ht="17.25" customHeight="1">
      <c r="A51" s="56">
        <v>50802</v>
      </c>
      <c r="B51" s="56" t="s">
        <v>1777</v>
      </c>
      <c r="C51" s="34">
        <f t="shared" si="21"/>
        <v>0</v>
      </c>
      <c r="D51" s="35">
        <v>0</v>
      </c>
      <c r="E51" s="35">
        <v>0</v>
      </c>
      <c r="F51" s="34">
        <f t="shared" si="22"/>
        <v>0</v>
      </c>
      <c r="G51" s="35">
        <v>0</v>
      </c>
      <c r="H51" s="35">
        <v>0</v>
      </c>
    </row>
    <row r="52" spans="1:8" ht="16.899999999999999" customHeight="1">
      <c r="A52" s="56">
        <v>509</v>
      </c>
      <c r="B52" s="59" t="s">
        <v>1778</v>
      </c>
      <c r="C52" s="34">
        <f t="shared" ref="C52:H52" si="23">SUM(C53:C57)</f>
        <v>1243</v>
      </c>
      <c r="D52" s="34">
        <f t="shared" si="23"/>
        <v>1243</v>
      </c>
      <c r="E52" s="34">
        <f t="shared" si="23"/>
        <v>0</v>
      </c>
      <c r="F52" s="34">
        <f t="shared" si="23"/>
        <v>1228</v>
      </c>
      <c r="G52" s="34">
        <f t="shared" si="23"/>
        <v>1228</v>
      </c>
      <c r="H52" s="34">
        <f t="shared" si="23"/>
        <v>0</v>
      </c>
    </row>
    <row r="53" spans="1:8" ht="16.899999999999999" customHeight="1">
      <c r="A53" s="56">
        <v>50901</v>
      </c>
      <c r="B53" s="56" t="s">
        <v>1779</v>
      </c>
      <c r="C53" s="34">
        <f t="shared" si="21"/>
        <v>16</v>
      </c>
      <c r="D53" s="35">
        <v>16</v>
      </c>
      <c r="E53" s="35">
        <v>0</v>
      </c>
      <c r="F53" s="34">
        <f t="shared" si="22"/>
        <v>16</v>
      </c>
      <c r="G53" s="35">
        <v>16</v>
      </c>
      <c r="H53" s="35">
        <v>0</v>
      </c>
    </row>
    <row r="54" spans="1:8" ht="16.899999999999999" customHeight="1">
      <c r="A54" s="56">
        <v>50902</v>
      </c>
      <c r="B54" s="56" t="s">
        <v>1780</v>
      </c>
      <c r="C54" s="34">
        <f t="shared" si="21"/>
        <v>0</v>
      </c>
      <c r="D54" s="35">
        <v>0</v>
      </c>
      <c r="E54" s="35">
        <v>0</v>
      </c>
      <c r="F54" s="34">
        <f t="shared" si="22"/>
        <v>0</v>
      </c>
      <c r="G54" s="35">
        <v>0</v>
      </c>
      <c r="H54" s="35">
        <v>0</v>
      </c>
    </row>
    <row r="55" spans="1:8" ht="16.899999999999999" customHeight="1">
      <c r="A55" s="56">
        <v>50903</v>
      </c>
      <c r="B55" s="56" t="s">
        <v>1781</v>
      </c>
      <c r="C55" s="34">
        <f t="shared" si="21"/>
        <v>0</v>
      </c>
      <c r="D55" s="35">
        <v>0</v>
      </c>
      <c r="E55" s="35">
        <v>0</v>
      </c>
      <c r="F55" s="34">
        <f t="shared" si="22"/>
        <v>0</v>
      </c>
      <c r="G55" s="35">
        <v>0</v>
      </c>
      <c r="H55" s="35">
        <v>0</v>
      </c>
    </row>
    <row r="56" spans="1:8" ht="16.899999999999999" customHeight="1">
      <c r="A56" s="56">
        <v>50905</v>
      </c>
      <c r="B56" s="56" t="s">
        <v>1782</v>
      </c>
      <c r="C56" s="34">
        <f t="shared" si="21"/>
        <v>919</v>
      </c>
      <c r="D56" s="35">
        <v>919</v>
      </c>
      <c r="E56" s="35">
        <v>0</v>
      </c>
      <c r="F56" s="34">
        <f t="shared" si="22"/>
        <v>919</v>
      </c>
      <c r="G56" s="35">
        <v>919</v>
      </c>
      <c r="H56" s="35">
        <v>0</v>
      </c>
    </row>
    <row r="57" spans="1:8" ht="16.899999999999999" customHeight="1">
      <c r="A57" s="56">
        <v>50999</v>
      </c>
      <c r="B57" s="56" t="s">
        <v>1783</v>
      </c>
      <c r="C57" s="34">
        <f t="shared" si="21"/>
        <v>308</v>
      </c>
      <c r="D57" s="35">
        <v>308</v>
      </c>
      <c r="E57" s="35">
        <v>0</v>
      </c>
      <c r="F57" s="34">
        <f t="shared" si="22"/>
        <v>293</v>
      </c>
      <c r="G57" s="35">
        <v>293</v>
      </c>
      <c r="H57" s="35">
        <v>0</v>
      </c>
    </row>
    <row r="58" spans="1:8" ht="16.899999999999999" customHeight="1">
      <c r="A58" s="56">
        <v>510</v>
      </c>
      <c r="B58" s="59" t="s">
        <v>1784</v>
      </c>
      <c r="C58" s="34">
        <f t="shared" ref="C58:H58" si="24">SUM(C59:C60)</f>
        <v>60978</v>
      </c>
      <c r="D58" s="34">
        <f t="shared" si="24"/>
        <v>60978</v>
      </c>
      <c r="E58" s="34">
        <f t="shared" si="24"/>
        <v>0</v>
      </c>
      <c r="F58" s="34">
        <f t="shared" si="24"/>
        <v>0</v>
      </c>
      <c r="G58" s="34">
        <f t="shared" si="24"/>
        <v>0</v>
      </c>
      <c r="H58" s="34">
        <f t="shared" si="24"/>
        <v>0</v>
      </c>
    </row>
    <row r="59" spans="1:8" ht="16.899999999999999" customHeight="1">
      <c r="A59" s="56">
        <v>51002</v>
      </c>
      <c r="B59" s="56" t="s">
        <v>1785</v>
      </c>
      <c r="C59" s="34">
        <f t="shared" ref="C59:C65" si="25">D59+E59</f>
        <v>60978</v>
      </c>
      <c r="D59" s="35">
        <v>60978</v>
      </c>
      <c r="E59" s="35">
        <v>0</v>
      </c>
      <c r="F59" s="34">
        <f t="shared" ref="F59:F65" si="26">G59+H59</f>
        <v>0</v>
      </c>
      <c r="G59" s="35">
        <v>0</v>
      </c>
      <c r="H59" s="35">
        <v>0</v>
      </c>
    </row>
    <row r="60" spans="1:8" ht="16.899999999999999" customHeight="1">
      <c r="A60" s="56">
        <v>51003</v>
      </c>
      <c r="B60" s="56" t="s">
        <v>1076</v>
      </c>
      <c r="C60" s="34">
        <f t="shared" si="25"/>
        <v>0</v>
      </c>
      <c r="D60" s="35">
        <v>0</v>
      </c>
      <c r="E60" s="35">
        <v>0</v>
      </c>
      <c r="F60" s="34">
        <f t="shared" si="26"/>
        <v>0</v>
      </c>
      <c r="G60" s="35">
        <v>0</v>
      </c>
      <c r="H60" s="35">
        <v>0</v>
      </c>
    </row>
    <row r="61" spans="1:8" ht="16.899999999999999" customHeight="1">
      <c r="A61" s="56">
        <v>511</v>
      </c>
      <c r="B61" s="59" t="s">
        <v>1786</v>
      </c>
      <c r="C61" s="34">
        <f t="shared" ref="C61:H61" si="27">SUM(C62:C65)</f>
        <v>621</v>
      </c>
      <c r="D61" s="34">
        <f t="shared" si="27"/>
        <v>621</v>
      </c>
      <c r="E61" s="34">
        <f t="shared" si="27"/>
        <v>0</v>
      </c>
      <c r="F61" s="34">
        <f t="shared" si="27"/>
        <v>0</v>
      </c>
      <c r="G61" s="34">
        <f t="shared" si="27"/>
        <v>0</v>
      </c>
      <c r="H61" s="34">
        <f t="shared" si="27"/>
        <v>0</v>
      </c>
    </row>
    <row r="62" spans="1:8" ht="16.899999999999999" customHeight="1">
      <c r="A62" s="56">
        <v>51101</v>
      </c>
      <c r="B62" s="56" t="s">
        <v>1787</v>
      </c>
      <c r="C62" s="34">
        <f t="shared" si="25"/>
        <v>617</v>
      </c>
      <c r="D62" s="35">
        <v>617</v>
      </c>
      <c r="E62" s="35">
        <v>0</v>
      </c>
      <c r="F62" s="34">
        <f t="shared" si="26"/>
        <v>0</v>
      </c>
      <c r="G62" s="35">
        <v>0</v>
      </c>
      <c r="H62" s="35">
        <v>0</v>
      </c>
    </row>
    <row r="63" spans="1:8" ht="16.899999999999999" customHeight="1">
      <c r="A63" s="56">
        <v>51102</v>
      </c>
      <c r="B63" s="56" t="s">
        <v>1788</v>
      </c>
      <c r="C63" s="34">
        <f t="shared" si="25"/>
        <v>0</v>
      </c>
      <c r="D63" s="35">
        <v>0</v>
      </c>
      <c r="E63" s="35">
        <v>0</v>
      </c>
      <c r="F63" s="34">
        <f t="shared" si="26"/>
        <v>0</v>
      </c>
      <c r="G63" s="35">
        <v>0</v>
      </c>
      <c r="H63" s="35">
        <v>0</v>
      </c>
    </row>
    <row r="64" spans="1:8" ht="16.899999999999999" customHeight="1">
      <c r="A64" s="56">
        <v>51103</v>
      </c>
      <c r="B64" s="56" t="s">
        <v>1789</v>
      </c>
      <c r="C64" s="34">
        <f t="shared" si="25"/>
        <v>4</v>
      </c>
      <c r="D64" s="35">
        <v>4</v>
      </c>
      <c r="E64" s="35">
        <v>0</v>
      </c>
      <c r="F64" s="34">
        <f t="shared" si="26"/>
        <v>0</v>
      </c>
      <c r="G64" s="35">
        <v>0</v>
      </c>
      <c r="H64" s="35">
        <v>0</v>
      </c>
    </row>
    <row r="65" spans="1:8" ht="16.899999999999999" customHeight="1">
      <c r="A65" s="56">
        <v>51104</v>
      </c>
      <c r="B65" s="56" t="s">
        <v>1790</v>
      </c>
      <c r="C65" s="34">
        <f t="shared" si="25"/>
        <v>0</v>
      </c>
      <c r="D65" s="35">
        <v>0</v>
      </c>
      <c r="E65" s="35">
        <v>0</v>
      </c>
      <c r="F65" s="34">
        <f t="shared" si="26"/>
        <v>0</v>
      </c>
      <c r="G65" s="35">
        <v>0</v>
      </c>
      <c r="H65" s="35">
        <v>0</v>
      </c>
    </row>
    <row r="66" spans="1:8" ht="16.899999999999999" customHeight="1">
      <c r="A66" s="56">
        <v>599</v>
      </c>
      <c r="B66" s="59" t="s">
        <v>1791</v>
      </c>
      <c r="C66" s="34">
        <f t="shared" ref="C66:H66" si="28">SUM(C67:C70)</f>
        <v>0</v>
      </c>
      <c r="D66" s="34">
        <f t="shared" si="28"/>
        <v>0</v>
      </c>
      <c r="E66" s="34">
        <f t="shared" si="28"/>
        <v>0</v>
      </c>
      <c r="F66" s="34">
        <f t="shared" si="28"/>
        <v>0</v>
      </c>
      <c r="G66" s="34">
        <f t="shared" si="28"/>
        <v>0</v>
      </c>
      <c r="H66" s="34">
        <f t="shared" si="28"/>
        <v>0</v>
      </c>
    </row>
    <row r="67" spans="1:8" ht="17.25" customHeight="1">
      <c r="A67" s="56">
        <v>59906</v>
      </c>
      <c r="B67" s="56" t="s">
        <v>1792</v>
      </c>
      <c r="C67" s="34">
        <f t="shared" ref="C67:C70" si="29">D67+E67</f>
        <v>0</v>
      </c>
      <c r="D67" s="35">
        <v>0</v>
      </c>
      <c r="E67" s="35">
        <v>0</v>
      </c>
      <c r="F67" s="34">
        <f t="shared" ref="F67:F70" si="30">G67+H67</f>
        <v>0</v>
      </c>
      <c r="G67" s="35">
        <v>0</v>
      </c>
      <c r="H67" s="35">
        <v>0</v>
      </c>
    </row>
    <row r="68" spans="1:8" ht="16.899999999999999" customHeight="1">
      <c r="A68" s="56">
        <v>59907</v>
      </c>
      <c r="B68" s="56" t="s">
        <v>1793</v>
      </c>
      <c r="C68" s="34">
        <f t="shared" si="29"/>
        <v>0</v>
      </c>
      <c r="D68" s="35">
        <v>0</v>
      </c>
      <c r="E68" s="35">
        <v>0</v>
      </c>
      <c r="F68" s="34">
        <f t="shared" si="30"/>
        <v>0</v>
      </c>
      <c r="G68" s="35">
        <v>0</v>
      </c>
      <c r="H68" s="35">
        <v>0</v>
      </c>
    </row>
    <row r="69" spans="1:8" ht="16.899999999999999" customHeight="1">
      <c r="A69" s="56">
        <v>59908</v>
      </c>
      <c r="B69" s="56" t="s">
        <v>1794</v>
      </c>
      <c r="C69" s="34">
        <f t="shared" si="29"/>
        <v>0</v>
      </c>
      <c r="D69" s="35">
        <v>0</v>
      </c>
      <c r="E69" s="35">
        <v>0</v>
      </c>
      <c r="F69" s="34">
        <f t="shared" si="30"/>
        <v>0</v>
      </c>
      <c r="G69" s="35">
        <v>0</v>
      </c>
      <c r="H69" s="35">
        <v>0</v>
      </c>
    </row>
    <row r="70" spans="1:8" ht="16.899999999999999" customHeight="1">
      <c r="A70" s="56">
        <v>59999</v>
      </c>
      <c r="B70" s="56" t="s">
        <v>1566</v>
      </c>
      <c r="C70" s="34">
        <f t="shared" si="29"/>
        <v>0</v>
      </c>
      <c r="D70" s="35">
        <v>0</v>
      </c>
      <c r="E70" s="35">
        <v>0</v>
      </c>
      <c r="F70" s="34">
        <f t="shared" si="30"/>
        <v>0</v>
      </c>
      <c r="G70" s="35">
        <v>0</v>
      </c>
      <c r="H70" s="35">
        <v>0</v>
      </c>
    </row>
    <row r="71" spans="1:8" ht="15.6" customHeight="1"/>
  </sheetData>
  <mergeCells count="5">
    <mergeCell ref="A1:H1"/>
    <mergeCell ref="A4:A5"/>
    <mergeCell ref="B4:B5"/>
    <mergeCell ref="C4:C5"/>
    <mergeCell ref="F4:F5"/>
  </mergeCells>
  <phoneticPr fontId="19"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topLeftCell="A85" workbookViewId="0">
      <selection activeCell="F17" sqref="F17"/>
    </sheetView>
  </sheetViews>
  <sheetFormatPr defaultColWidth="10.125" defaultRowHeight="14.25"/>
  <cols>
    <col min="1" max="1" width="46.375" style="23" customWidth="1"/>
    <col min="2" max="2" width="21.625" style="23" customWidth="1"/>
    <col min="3" max="3" width="45.125" style="23" customWidth="1"/>
    <col min="4" max="4" width="21.625" style="23" customWidth="1"/>
    <col min="5" max="16384" width="10.125" style="24"/>
  </cols>
  <sheetData>
    <row r="1" spans="1:4" s="23" customFormat="1" ht="33.950000000000003" customHeight="1">
      <c r="A1" s="84" t="s">
        <v>1795</v>
      </c>
      <c r="B1" s="84"/>
      <c r="C1" s="84"/>
      <c r="D1" s="84"/>
    </row>
    <row r="2" spans="1:4" s="23" customFormat="1" ht="17.100000000000001" customHeight="1">
      <c r="A2" s="85"/>
      <c r="B2" s="85"/>
      <c r="C2" s="85"/>
      <c r="D2" s="85"/>
    </row>
    <row r="3" spans="1:4" s="23" customFormat="1" ht="17.100000000000001" customHeight="1">
      <c r="A3" s="85" t="s">
        <v>676</v>
      </c>
      <c r="B3" s="85"/>
      <c r="C3" s="85"/>
      <c r="D3" s="85"/>
    </row>
    <row r="4" spans="1:4" s="23" customFormat="1" ht="17.100000000000001" customHeight="1">
      <c r="A4" s="25" t="s">
        <v>1796</v>
      </c>
      <c r="B4" s="25" t="s">
        <v>1797</v>
      </c>
      <c r="C4" s="25" t="s">
        <v>1796</v>
      </c>
      <c r="D4" s="25" t="s">
        <v>1797</v>
      </c>
    </row>
    <row r="5" spans="1:4" s="23" customFormat="1" ht="17.100000000000001" customHeight="1">
      <c r="A5" s="27" t="s">
        <v>5</v>
      </c>
      <c r="B5" s="28">
        <f>[1]L01!C5</f>
        <v>64071</v>
      </c>
      <c r="C5" s="27" t="s">
        <v>677</v>
      </c>
      <c r="D5" s="28">
        <f>[1]L02!C5</f>
        <v>138235</v>
      </c>
    </row>
    <row r="6" spans="1:4" s="23" customFormat="1" ht="17.100000000000001" customHeight="1">
      <c r="A6" s="27" t="s">
        <v>1798</v>
      </c>
      <c r="B6" s="28">
        <f>SUM(B7,B14,B55)</f>
        <v>100793</v>
      </c>
      <c r="C6" s="27" t="s">
        <v>1799</v>
      </c>
      <c r="D6" s="28">
        <f>SUM(D7,D14,D55)</f>
        <v>0</v>
      </c>
    </row>
    <row r="7" spans="1:4" s="23" customFormat="1" ht="17.100000000000001" customHeight="1">
      <c r="A7" s="27" t="s">
        <v>1800</v>
      </c>
      <c r="B7" s="28">
        <f>SUM(B8:B13)</f>
        <v>5927</v>
      </c>
      <c r="C7" s="27" t="s">
        <v>1801</v>
      </c>
      <c r="D7" s="28">
        <f>SUM(D8:D13)</f>
        <v>0</v>
      </c>
    </row>
    <row r="8" spans="1:4" s="23" customFormat="1" ht="16.899999999999999" customHeight="1">
      <c r="A8" s="30" t="s">
        <v>1802</v>
      </c>
      <c r="B8" s="29">
        <v>0</v>
      </c>
      <c r="C8" s="30" t="s">
        <v>1803</v>
      </c>
      <c r="D8" s="29">
        <v>0</v>
      </c>
    </row>
    <row r="9" spans="1:4" s="23" customFormat="1" ht="16.899999999999999" customHeight="1">
      <c r="A9" s="30" t="s">
        <v>1804</v>
      </c>
      <c r="B9" s="29">
        <v>0</v>
      </c>
      <c r="C9" s="30" t="s">
        <v>1805</v>
      </c>
      <c r="D9" s="29">
        <v>0</v>
      </c>
    </row>
    <row r="10" spans="1:4" s="23" customFormat="1" ht="16.899999999999999" customHeight="1">
      <c r="A10" s="30" t="s">
        <v>1806</v>
      </c>
      <c r="B10" s="29">
        <v>0</v>
      </c>
      <c r="C10" s="30" t="s">
        <v>1807</v>
      </c>
      <c r="D10" s="29">
        <v>0</v>
      </c>
    </row>
    <row r="11" spans="1:4" s="23" customFormat="1" ht="16.899999999999999" customHeight="1">
      <c r="A11" s="30" t="s">
        <v>1808</v>
      </c>
      <c r="B11" s="29">
        <v>0</v>
      </c>
      <c r="C11" s="30" t="s">
        <v>1809</v>
      </c>
      <c r="D11" s="29">
        <v>0</v>
      </c>
    </row>
    <row r="12" spans="1:4" s="23" customFormat="1" ht="16.899999999999999" customHeight="1">
      <c r="A12" s="30" t="s">
        <v>1810</v>
      </c>
      <c r="B12" s="29">
        <v>5927</v>
      </c>
      <c r="C12" s="30" t="s">
        <v>1811</v>
      </c>
      <c r="D12" s="29">
        <v>0</v>
      </c>
    </row>
    <row r="13" spans="1:4" s="23" customFormat="1" ht="16.899999999999999" customHeight="1">
      <c r="A13" s="30" t="s">
        <v>1812</v>
      </c>
      <c r="B13" s="29">
        <v>0</v>
      </c>
      <c r="C13" s="30" t="s">
        <v>1813</v>
      </c>
      <c r="D13" s="29">
        <v>0</v>
      </c>
    </row>
    <row r="14" spans="1:4" s="23" customFormat="1" ht="16.899999999999999" customHeight="1">
      <c r="A14" s="27" t="s">
        <v>1814</v>
      </c>
      <c r="B14" s="28">
        <f>SUM(B15:B54)</f>
        <v>89954</v>
      </c>
      <c r="C14" s="27" t="s">
        <v>1815</v>
      </c>
      <c r="D14" s="28">
        <f>SUM(D15:D54)</f>
        <v>0</v>
      </c>
    </row>
    <row r="15" spans="1:4" s="23" customFormat="1" ht="16.899999999999999" customHeight="1">
      <c r="A15" s="30" t="s">
        <v>1816</v>
      </c>
      <c r="B15" s="29">
        <v>0</v>
      </c>
      <c r="C15" s="30" t="s">
        <v>1817</v>
      </c>
      <c r="D15" s="29">
        <v>0</v>
      </c>
    </row>
    <row r="16" spans="1:4" s="23" customFormat="1" ht="16.899999999999999" customHeight="1">
      <c r="A16" s="30" t="s">
        <v>1818</v>
      </c>
      <c r="B16" s="29">
        <v>1400</v>
      </c>
      <c r="C16" s="30" t="s">
        <v>1819</v>
      </c>
      <c r="D16" s="29">
        <v>0</v>
      </c>
    </row>
    <row r="17" spans="1:4" s="23" customFormat="1" ht="16.899999999999999" customHeight="1">
      <c r="A17" s="30" t="s">
        <v>1820</v>
      </c>
      <c r="B17" s="29">
        <v>293</v>
      </c>
      <c r="C17" s="30" t="s">
        <v>1821</v>
      </c>
      <c r="D17" s="29">
        <v>0</v>
      </c>
    </row>
    <row r="18" spans="1:4" s="23" customFormat="1" ht="16.899999999999999" customHeight="1">
      <c r="A18" s="30" t="s">
        <v>1822</v>
      </c>
      <c r="B18" s="29">
        <v>71241</v>
      </c>
      <c r="C18" s="30" t="s">
        <v>1823</v>
      </c>
      <c r="D18" s="29">
        <v>0</v>
      </c>
    </row>
    <row r="19" spans="1:4" s="23" customFormat="1" ht="16.899999999999999" customHeight="1">
      <c r="A19" s="30" t="s">
        <v>1824</v>
      </c>
      <c r="B19" s="29">
        <v>0</v>
      </c>
      <c r="C19" s="30" t="s">
        <v>1825</v>
      </c>
      <c r="D19" s="29">
        <v>0</v>
      </c>
    </row>
    <row r="20" spans="1:4" s="23" customFormat="1" ht="16.899999999999999" customHeight="1">
      <c r="A20" s="30" t="s">
        <v>1826</v>
      </c>
      <c r="B20" s="29">
        <v>0</v>
      </c>
      <c r="C20" s="30" t="s">
        <v>1827</v>
      </c>
      <c r="D20" s="29">
        <v>0</v>
      </c>
    </row>
    <row r="21" spans="1:4" s="23" customFormat="1" ht="16.899999999999999" customHeight="1">
      <c r="A21" s="30" t="s">
        <v>1828</v>
      </c>
      <c r="B21" s="29">
        <v>0</v>
      </c>
      <c r="C21" s="30" t="s">
        <v>1829</v>
      </c>
      <c r="D21" s="29">
        <v>0</v>
      </c>
    </row>
    <row r="22" spans="1:4" s="23" customFormat="1" ht="16.899999999999999" customHeight="1">
      <c r="A22" s="30" t="s">
        <v>1830</v>
      </c>
      <c r="B22" s="29">
        <v>0</v>
      </c>
      <c r="C22" s="30" t="s">
        <v>1831</v>
      </c>
      <c r="D22" s="29">
        <v>0</v>
      </c>
    </row>
    <row r="23" spans="1:4" s="23" customFormat="1" ht="16.899999999999999" customHeight="1">
      <c r="A23" s="30" t="s">
        <v>1832</v>
      </c>
      <c r="B23" s="29">
        <v>0</v>
      </c>
      <c r="C23" s="30" t="s">
        <v>1833</v>
      </c>
      <c r="D23" s="29">
        <v>0</v>
      </c>
    </row>
    <row r="24" spans="1:4" s="23" customFormat="1" ht="16.899999999999999" customHeight="1">
      <c r="A24" s="30" t="s">
        <v>1834</v>
      </c>
      <c r="B24" s="29">
        <v>0</v>
      </c>
      <c r="C24" s="30" t="s">
        <v>1835</v>
      </c>
      <c r="D24" s="29">
        <v>0</v>
      </c>
    </row>
    <row r="25" spans="1:4" s="23" customFormat="1" ht="16.899999999999999" customHeight="1">
      <c r="A25" s="30" t="s">
        <v>1836</v>
      </c>
      <c r="B25" s="29">
        <v>0</v>
      </c>
      <c r="C25" s="30" t="s">
        <v>1837</v>
      </c>
      <c r="D25" s="29">
        <v>0</v>
      </c>
    </row>
    <row r="26" spans="1:4" s="23" customFormat="1" ht="16.899999999999999" customHeight="1">
      <c r="A26" s="30" t="s">
        <v>1838</v>
      </c>
      <c r="B26" s="29">
        <v>0</v>
      </c>
      <c r="C26" s="30" t="s">
        <v>1839</v>
      </c>
      <c r="D26" s="29">
        <v>0</v>
      </c>
    </row>
    <row r="27" spans="1:4" s="23" customFormat="1" ht="16.899999999999999" customHeight="1">
      <c r="A27" s="30" t="s">
        <v>1840</v>
      </c>
      <c r="B27" s="29">
        <v>0</v>
      </c>
      <c r="C27" s="30" t="s">
        <v>1841</v>
      </c>
      <c r="D27" s="29">
        <v>0</v>
      </c>
    </row>
    <row r="28" spans="1:4" s="23" customFormat="1" ht="16.899999999999999" customHeight="1">
      <c r="A28" s="30" t="s">
        <v>1842</v>
      </c>
      <c r="B28" s="29">
        <v>0</v>
      </c>
      <c r="C28" s="30" t="s">
        <v>1843</v>
      </c>
      <c r="D28" s="29">
        <v>0</v>
      </c>
    </row>
    <row r="29" spans="1:4" s="23" customFormat="1" ht="16.899999999999999" customHeight="1">
      <c r="A29" s="30" t="s">
        <v>1844</v>
      </c>
      <c r="B29" s="29">
        <v>6583</v>
      </c>
      <c r="C29" s="30" t="s">
        <v>1845</v>
      </c>
      <c r="D29" s="29">
        <v>0</v>
      </c>
    </row>
    <row r="30" spans="1:4" s="23" customFormat="1" ht="16.899999999999999" customHeight="1">
      <c r="A30" s="30" t="s">
        <v>1846</v>
      </c>
      <c r="B30" s="29">
        <v>0</v>
      </c>
      <c r="C30" s="30" t="s">
        <v>1847</v>
      </c>
      <c r="D30" s="29">
        <v>0</v>
      </c>
    </row>
    <row r="31" spans="1:4" s="23" customFormat="1" ht="16.899999999999999" customHeight="1">
      <c r="A31" s="30" t="s">
        <v>1848</v>
      </c>
      <c r="B31" s="29">
        <v>9</v>
      </c>
      <c r="C31" s="30" t="s">
        <v>1849</v>
      </c>
      <c r="D31" s="29">
        <v>0</v>
      </c>
    </row>
    <row r="32" spans="1:4" s="23" customFormat="1" ht="16.899999999999999" customHeight="1">
      <c r="A32" s="30" t="s">
        <v>1850</v>
      </c>
      <c r="B32" s="29">
        <v>0</v>
      </c>
      <c r="C32" s="30" t="s">
        <v>1851</v>
      </c>
      <c r="D32" s="29">
        <v>0</v>
      </c>
    </row>
    <row r="33" spans="1:4" s="23" customFormat="1" ht="16.899999999999999" customHeight="1">
      <c r="A33" s="30" t="s">
        <v>1852</v>
      </c>
      <c r="B33" s="29">
        <v>0</v>
      </c>
      <c r="C33" s="30" t="s">
        <v>1853</v>
      </c>
      <c r="D33" s="29">
        <v>0</v>
      </c>
    </row>
    <row r="34" spans="1:4" s="23" customFormat="1" ht="16.899999999999999" customHeight="1">
      <c r="A34" s="30" t="s">
        <v>1854</v>
      </c>
      <c r="B34" s="29">
        <v>0</v>
      </c>
      <c r="C34" s="30" t="s">
        <v>1855</v>
      </c>
      <c r="D34" s="29">
        <v>0</v>
      </c>
    </row>
    <row r="35" spans="1:4" s="23" customFormat="1" ht="16.899999999999999" customHeight="1">
      <c r="A35" s="30" t="s">
        <v>1856</v>
      </c>
      <c r="B35" s="29">
        <v>0</v>
      </c>
      <c r="C35" s="30" t="s">
        <v>1857</v>
      </c>
      <c r="D35" s="29">
        <v>0</v>
      </c>
    </row>
    <row r="36" spans="1:4" s="23" customFormat="1" ht="16.899999999999999" customHeight="1">
      <c r="A36" s="30" t="s">
        <v>1858</v>
      </c>
      <c r="B36" s="29">
        <v>0</v>
      </c>
      <c r="C36" s="30" t="s">
        <v>1859</v>
      </c>
      <c r="D36" s="29">
        <v>0</v>
      </c>
    </row>
    <row r="37" spans="1:4" s="23" customFormat="1" ht="16.899999999999999" customHeight="1">
      <c r="A37" s="30" t="s">
        <v>1860</v>
      </c>
      <c r="B37" s="29">
        <v>351</v>
      </c>
      <c r="C37" s="30" t="s">
        <v>1861</v>
      </c>
      <c r="D37" s="29">
        <v>0</v>
      </c>
    </row>
    <row r="38" spans="1:4" s="23" customFormat="1" ht="16.899999999999999" customHeight="1">
      <c r="A38" s="30" t="s">
        <v>1862</v>
      </c>
      <c r="B38" s="29">
        <v>1830</v>
      </c>
      <c r="C38" s="30" t="s">
        <v>1863</v>
      </c>
      <c r="D38" s="29">
        <v>0</v>
      </c>
    </row>
    <row r="39" spans="1:4" s="23" customFormat="1" ht="16.899999999999999" customHeight="1">
      <c r="A39" s="30" t="s">
        <v>1864</v>
      </c>
      <c r="B39" s="29">
        <v>0</v>
      </c>
      <c r="C39" s="30" t="s">
        <v>1865</v>
      </c>
      <c r="D39" s="29">
        <v>0</v>
      </c>
    </row>
    <row r="40" spans="1:4" s="23" customFormat="1" ht="16.899999999999999" customHeight="1">
      <c r="A40" s="30" t="s">
        <v>1866</v>
      </c>
      <c r="B40" s="29">
        <v>125</v>
      </c>
      <c r="C40" s="30" t="s">
        <v>1867</v>
      </c>
      <c r="D40" s="29">
        <v>0</v>
      </c>
    </row>
    <row r="41" spans="1:4" s="23" customFormat="1" ht="16.899999999999999" customHeight="1">
      <c r="A41" s="30" t="s">
        <v>1868</v>
      </c>
      <c r="B41" s="29">
        <v>6254</v>
      </c>
      <c r="C41" s="30" t="s">
        <v>1869</v>
      </c>
      <c r="D41" s="29">
        <v>0</v>
      </c>
    </row>
    <row r="42" spans="1:4" s="23" customFormat="1" ht="16.899999999999999" customHeight="1">
      <c r="A42" s="30" t="s">
        <v>1870</v>
      </c>
      <c r="B42" s="29">
        <v>1718</v>
      </c>
      <c r="C42" s="30" t="s">
        <v>1871</v>
      </c>
      <c r="D42" s="29">
        <v>0</v>
      </c>
    </row>
    <row r="43" spans="1:4" s="23" customFormat="1" ht="16.899999999999999" customHeight="1">
      <c r="A43" s="30" t="s">
        <v>1872</v>
      </c>
      <c r="B43" s="29">
        <v>0</v>
      </c>
      <c r="C43" s="30" t="s">
        <v>1873</v>
      </c>
      <c r="D43" s="29">
        <v>0</v>
      </c>
    </row>
    <row r="44" spans="1:4" s="23" customFormat="1" ht="16.899999999999999" customHeight="1">
      <c r="A44" s="30" t="s">
        <v>1874</v>
      </c>
      <c r="B44" s="29">
        <v>0</v>
      </c>
      <c r="C44" s="30" t="s">
        <v>1875</v>
      </c>
      <c r="D44" s="29">
        <v>0</v>
      </c>
    </row>
    <row r="45" spans="1:4" s="23" customFormat="1" ht="16.899999999999999" customHeight="1">
      <c r="A45" s="30" t="s">
        <v>1876</v>
      </c>
      <c r="B45" s="29">
        <v>122</v>
      </c>
      <c r="C45" s="30" t="s">
        <v>1877</v>
      </c>
      <c r="D45" s="29">
        <v>0</v>
      </c>
    </row>
    <row r="46" spans="1:4" s="23" customFormat="1" ht="16.899999999999999" customHeight="1">
      <c r="A46" s="30" t="s">
        <v>1878</v>
      </c>
      <c r="B46" s="29">
        <v>0</v>
      </c>
      <c r="C46" s="30" t="s">
        <v>1879</v>
      </c>
      <c r="D46" s="29">
        <v>0</v>
      </c>
    </row>
    <row r="47" spans="1:4" s="23" customFormat="1" ht="16.899999999999999" customHeight="1">
      <c r="A47" s="30" t="s">
        <v>1880</v>
      </c>
      <c r="B47" s="29">
        <v>0</v>
      </c>
      <c r="C47" s="30" t="s">
        <v>1881</v>
      </c>
      <c r="D47" s="29">
        <v>0</v>
      </c>
    </row>
    <row r="48" spans="1:4" s="23" customFormat="1" ht="16.899999999999999" customHeight="1">
      <c r="A48" s="30" t="s">
        <v>1882</v>
      </c>
      <c r="B48" s="29">
        <v>0</v>
      </c>
      <c r="C48" s="30" t="s">
        <v>1883</v>
      </c>
      <c r="D48" s="29">
        <v>0</v>
      </c>
    </row>
    <row r="49" spans="1:4" s="23" customFormat="1" ht="16.899999999999999" customHeight="1">
      <c r="A49" s="30" t="s">
        <v>1884</v>
      </c>
      <c r="B49" s="29">
        <v>0</v>
      </c>
      <c r="C49" s="30" t="s">
        <v>1885</v>
      </c>
      <c r="D49" s="29">
        <v>0</v>
      </c>
    </row>
    <row r="50" spans="1:4" s="23" customFormat="1" ht="16.899999999999999" customHeight="1">
      <c r="A50" s="30" t="s">
        <v>1886</v>
      </c>
      <c r="B50" s="29">
        <v>0</v>
      </c>
      <c r="C50" s="30" t="s">
        <v>1887</v>
      </c>
      <c r="D50" s="29">
        <v>0</v>
      </c>
    </row>
    <row r="51" spans="1:4" s="23" customFormat="1" ht="16.899999999999999" customHeight="1">
      <c r="A51" s="30" t="s">
        <v>1888</v>
      </c>
      <c r="B51" s="29">
        <v>0</v>
      </c>
      <c r="C51" s="30" t="s">
        <v>1889</v>
      </c>
      <c r="D51" s="29">
        <v>0</v>
      </c>
    </row>
    <row r="52" spans="1:4" s="23" customFormat="1" ht="16.899999999999999" customHeight="1">
      <c r="A52" s="30" t="s">
        <v>1890</v>
      </c>
      <c r="B52" s="29">
        <v>0</v>
      </c>
      <c r="C52" s="30" t="s">
        <v>1891</v>
      </c>
      <c r="D52" s="29">
        <v>0</v>
      </c>
    </row>
    <row r="53" spans="1:4" s="23" customFormat="1" ht="16.899999999999999" customHeight="1">
      <c r="A53" s="30" t="s">
        <v>1892</v>
      </c>
      <c r="B53" s="29">
        <v>28</v>
      </c>
      <c r="C53" s="30" t="s">
        <v>1893</v>
      </c>
      <c r="D53" s="29">
        <v>0</v>
      </c>
    </row>
    <row r="54" spans="1:4" s="23" customFormat="1" ht="16.899999999999999" customHeight="1">
      <c r="A54" s="30" t="s">
        <v>1894</v>
      </c>
      <c r="B54" s="29">
        <v>0</v>
      </c>
      <c r="C54" s="30" t="s">
        <v>1895</v>
      </c>
      <c r="D54" s="29">
        <v>0</v>
      </c>
    </row>
    <row r="55" spans="1:4" s="23" customFormat="1" ht="16.899999999999999" customHeight="1">
      <c r="A55" s="27" t="s">
        <v>1896</v>
      </c>
      <c r="B55" s="28">
        <f>SUM(B56:B75)</f>
        <v>4912</v>
      </c>
      <c r="C55" s="27" t="s">
        <v>1897</v>
      </c>
      <c r="D55" s="28">
        <f>SUM(D56:D75)</f>
        <v>0</v>
      </c>
    </row>
    <row r="56" spans="1:4" s="23" customFormat="1" ht="16.899999999999999" customHeight="1">
      <c r="A56" s="30" t="s">
        <v>1898</v>
      </c>
      <c r="B56" s="29">
        <v>80</v>
      </c>
      <c r="C56" s="30" t="s">
        <v>1898</v>
      </c>
      <c r="D56" s="29">
        <v>0</v>
      </c>
    </row>
    <row r="57" spans="1:4" s="23" customFormat="1" ht="16.899999999999999" customHeight="1">
      <c r="A57" s="30" t="s">
        <v>1899</v>
      </c>
      <c r="B57" s="29">
        <v>0</v>
      </c>
      <c r="C57" s="30" t="s">
        <v>1899</v>
      </c>
      <c r="D57" s="29">
        <v>0</v>
      </c>
    </row>
    <row r="58" spans="1:4" s="23" customFormat="1" ht="17.100000000000001" customHeight="1">
      <c r="A58" s="30" t="s">
        <v>1900</v>
      </c>
      <c r="B58" s="29">
        <v>2</v>
      </c>
      <c r="C58" s="30" t="s">
        <v>1900</v>
      </c>
      <c r="D58" s="29">
        <v>0</v>
      </c>
    </row>
    <row r="59" spans="1:4" s="23" customFormat="1" ht="17.100000000000001" customHeight="1">
      <c r="A59" s="30" t="s">
        <v>1901</v>
      </c>
      <c r="B59" s="29">
        <v>0</v>
      </c>
      <c r="C59" s="30" t="s">
        <v>1901</v>
      </c>
      <c r="D59" s="29">
        <v>0</v>
      </c>
    </row>
    <row r="60" spans="1:4" s="23" customFormat="1" ht="17.100000000000001" customHeight="1">
      <c r="A60" s="30" t="s">
        <v>1902</v>
      </c>
      <c r="B60" s="29">
        <v>0</v>
      </c>
      <c r="C60" s="30" t="s">
        <v>1902</v>
      </c>
      <c r="D60" s="29">
        <v>0</v>
      </c>
    </row>
    <row r="61" spans="1:4" s="23" customFormat="1" ht="17.100000000000001" customHeight="1">
      <c r="A61" s="30" t="s">
        <v>1903</v>
      </c>
      <c r="B61" s="29">
        <v>0</v>
      </c>
      <c r="C61" s="30" t="s">
        <v>1903</v>
      </c>
      <c r="D61" s="29">
        <v>0</v>
      </c>
    </row>
    <row r="62" spans="1:4" s="23" customFormat="1" ht="17.100000000000001" customHeight="1">
      <c r="A62" s="30" t="s">
        <v>1904</v>
      </c>
      <c r="B62" s="29">
        <v>0</v>
      </c>
      <c r="C62" s="30" t="s">
        <v>1904</v>
      </c>
      <c r="D62" s="29">
        <v>0</v>
      </c>
    </row>
    <row r="63" spans="1:4" s="23" customFormat="1" ht="17.100000000000001" customHeight="1">
      <c r="A63" s="30" t="s">
        <v>1905</v>
      </c>
      <c r="B63" s="29">
        <v>0</v>
      </c>
      <c r="C63" s="30" t="s">
        <v>1905</v>
      </c>
      <c r="D63" s="29">
        <v>0</v>
      </c>
    </row>
    <row r="64" spans="1:4" s="23" customFormat="1" ht="17.100000000000001" customHeight="1">
      <c r="A64" s="30" t="s">
        <v>1906</v>
      </c>
      <c r="B64" s="29">
        <v>11</v>
      </c>
      <c r="C64" s="30" t="s">
        <v>1906</v>
      </c>
      <c r="D64" s="29">
        <v>0</v>
      </c>
    </row>
    <row r="65" spans="1:4" s="23" customFormat="1" ht="17.100000000000001" customHeight="1">
      <c r="A65" s="30" t="s">
        <v>1907</v>
      </c>
      <c r="B65" s="29">
        <v>805</v>
      </c>
      <c r="C65" s="30" t="s">
        <v>1907</v>
      </c>
      <c r="D65" s="29">
        <v>0</v>
      </c>
    </row>
    <row r="66" spans="1:4" s="23" customFormat="1" ht="17.100000000000001" customHeight="1">
      <c r="A66" s="30" t="s">
        <v>1908</v>
      </c>
      <c r="B66" s="29">
        <v>0</v>
      </c>
      <c r="C66" s="30" t="s">
        <v>1908</v>
      </c>
      <c r="D66" s="29">
        <v>0</v>
      </c>
    </row>
    <row r="67" spans="1:4" s="23" customFormat="1" ht="17.100000000000001" customHeight="1">
      <c r="A67" s="30" t="s">
        <v>1909</v>
      </c>
      <c r="B67" s="29">
        <v>80</v>
      </c>
      <c r="C67" s="30" t="s">
        <v>1909</v>
      </c>
      <c r="D67" s="29">
        <v>0</v>
      </c>
    </row>
    <row r="68" spans="1:4" s="23" customFormat="1" ht="17.100000000000001" customHeight="1">
      <c r="A68" s="30" t="s">
        <v>1910</v>
      </c>
      <c r="B68" s="29">
        <v>0</v>
      </c>
      <c r="C68" s="30" t="s">
        <v>1910</v>
      </c>
      <c r="D68" s="29">
        <v>0</v>
      </c>
    </row>
    <row r="69" spans="1:4" s="23" customFormat="1" ht="17.100000000000001" customHeight="1">
      <c r="A69" s="30" t="s">
        <v>1911</v>
      </c>
      <c r="B69" s="29">
        <v>0</v>
      </c>
      <c r="C69" s="30" t="s">
        <v>1911</v>
      </c>
      <c r="D69" s="29">
        <v>0</v>
      </c>
    </row>
    <row r="70" spans="1:4" s="23" customFormat="1" ht="17.100000000000001" customHeight="1">
      <c r="A70" s="30" t="s">
        <v>1912</v>
      </c>
      <c r="B70" s="29">
        <v>0</v>
      </c>
      <c r="C70" s="30" t="s">
        <v>1912</v>
      </c>
      <c r="D70" s="29">
        <v>0</v>
      </c>
    </row>
    <row r="71" spans="1:4" s="23" customFormat="1" ht="17.100000000000001" customHeight="1">
      <c r="A71" s="30" t="s">
        <v>1913</v>
      </c>
      <c r="B71" s="29">
        <v>0</v>
      </c>
      <c r="C71" s="30" t="s">
        <v>1913</v>
      </c>
      <c r="D71" s="29">
        <v>0</v>
      </c>
    </row>
    <row r="72" spans="1:4" s="23" customFormat="1" ht="17.100000000000001" customHeight="1">
      <c r="A72" s="30" t="s">
        <v>1914</v>
      </c>
      <c r="B72" s="29">
        <v>396</v>
      </c>
      <c r="C72" s="30" t="s">
        <v>1914</v>
      </c>
      <c r="D72" s="29">
        <v>0</v>
      </c>
    </row>
    <row r="73" spans="1:4" s="23" customFormat="1" ht="17.100000000000001" customHeight="1">
      <c r="A73" s="30" t="s">
        <v>1915</v>
      </c>
      <c r="B73" s="29">
        <v>2988</v>
      </c>
      <c r="C73" s="30" t="s">
        <v>1915</v>
      </c>
      <c r="D73" s="29">
        <v>0</v>
      </c>
    </row>
    <row r="74" spans="1:4" s="23" customFormat="1" ht="17.100000000000001" customHeight="1">
      <c r="A74" s="30" t="s">
        <v>1916</v>
      </c>
      <c r="B74" s="29">
        <v>0</v>
      </c>
      <c r="C74" s="30" t="s">
        <v>1916</v>
      </c>
      <c r="D74" s="29">
        <v>0</v>
      </c>
    </row>
    <row r="75" spans="1:4" s="23" customFormat="1" ht="17.100000000000001" customHeight="1">
      <c r="A75" s="30" t="s">
        <v>1917</v>
      </c>
      <c r="B75" s="29">
        <v>550</v>
      </c>
      <c r="C75" s="30" t="s">
        <v>844</v>
      </c>
      <c r="D75" s="29">
        <v>0</v>
      </c>
    </row>
    <row r="76" spans="1:4" s="23" customFormat="1" ht="17.100000000000001" customHeight="1">
      <c r="A76" s="27" t="s">
        <v>1918</v>
      </c>
      <c r="B76" s="28">
        <f>SUM(B77:B78)</f>
        <v>0</v>
      </c>
      <c r="C76" s="27" t="s">
        <v>1919</v>
      </c>
      <c r="D76" s="28">
        <f>SUM(D77:D78)</f>
        <v>40010</v>
      </c>
    </row>
    <row r="77" spans="1:4" s="23" customFormat="1" ht="17.100000000000001" customHeight="1">
      <c r="A77" s="30" t="s">
        <v>1920</v>
      </c>
      <c r="B77" s="29">
        <v>0</v>
      </c>
      <c r="C77" s="30" t="s">
        <v>1921</v>
      </c>
      <c r="D77" s="29">
        <v>36942</v>
      </c>
    </row>
    <row r="78" spans="1:4" s="23" customFormat="1" ht="17.100000000000001" customHeight="1">
      <c r="A78" s="30" t="s">
        <v>1922</v>
      </c>
      <c r="B78" s="29">
        <v>0</v>
      </c>
      <c r="C78" s="30" t="s">
        <v>1923</v>
      </c>
      <c r="D78" s="29">
        <v>3068</v>
      </c>
    </row>
    <row r="79" spans="1:4" s="23" customFormat="1" ht="17.100000000000001" customHeight="1">
      <c r="A79" s="27" t="s">
        <v>1924</v>
      </c>
      <c r="B79" s="61">
        <v>0</v>
      </c>
      <c r="C79" s="30"/>
      <c r="D79" s="62"/>
    </row>
    <row r="80" spans="1:4" s="23" customFormat="1" ht="17.100000000000001" customHeight="1">
      <c r="A80" s="27" t="s">
        <v>1925</v>
      </c>
      <c r="B80" s="61">
        <v>1798</v>
      </c>
      <c r="C80" s="30"/>
      <c r="D80" s="62"/>
    </row>
    <row r="81" spans="1:4" s="23" customFormat="1" ht="17.100000000000001" customHeight="1">
      <c r="A81" s="27" t="s">
        <v>1926</v>
      </c>
      <c r="B81" s="28">
        <f>SUM(B82:B84)</f>
        <v>3000</v>
      </c>
      <c r="C81" s="27" t="s">
        <v>1927</v>
      </c>
      <c r="D81" s="29">
        <v>0</v>
      </c>
    </row>
    <row r="82" spans="1:4" s="23" customFormat="1" ht="17.100000000000001" customHeight="1">
      <c r="A82" s="30" t="s">
        <v>1928</v>
      </c>
      <c r="B82" s="29">
        <v>0</v>
      </c>
      <c r="C82" s="30"/>
      <c r="D82" s="62"/>
    </row>
    <row r="83" spans="1:4" s="23" customFormat="1" ht="17.100000000000001" customHeight="1">
      <c r="A83" s="30" t="s">
        <v>1929</v>
      </c>
      <c r="B83" s="29">
        <v>0</v>
      </c>
      <c r="C83" s="30"/>
      <c r="D83" s="62"/>
    </row>
    <row r="84" spans="1:4" s="23" customFormat="1" ht="17.100000000000001" customHeight="1">
      <c r="A84" s="30" t="s">
        <v>1930</v>
      </c>
      <c r="B84" s="29">
        <v>3000</v>
      </c>
      <c r="C84" s="30"/>
      <c r="D84" s="62"/>
    </row>
    <row r="85" spans="1:4" s="23" customFormat="1" ht="17.100000000000001" customHeight="1">
      <c r="A85" s="27" t="s">
        <v>1931</v>
      </c>
      <c r="B85" s="28">
        <f>B86</f>
        <v>0</v>
      </c>
      <c r="C85" s="27" t="s">
        <v>1932</v>
      </c>
      <c r="D85" s="28">
        <f>D86</f>
        <v>3684</v>
      </c>
    </row>
    <row r="86" spans="1:4" s="23" customFormat="1" ht="17.100000000000001" customHeight="1">
      <c r="A86" s="27" t="s">
        <v>1933</v>
      </c>
      <c r="B86" s="28">
        <f>B87</f>
        <v>0</v>
      </c>
      <c r="C86" s="27" t="s">
        <v>1934</v>
      </c>
      <c r="D86" s="28">
        <f>SUM(D87:D90)</f>
        <v>3684</v>
      </c>
    </row>
    <row r="87" spans="1:4" s="23" customFormat="1" ht="17.100000000000001" customHeight="1">
      <c r="A87" s="27" t="s">
        <v>1935</v>
      </c>
      <c r="B87" s="28">
        <f>SUM(B88:B91)</f>
        <v>0</v>
      </c>
      <c r="C87" s="30" t="s">
        <v>1936</v>
      </c>
      <c r="D87" s="29">
        <v>3684</v>
      </c>
    </row>
    <row r="88" spans="1:4" s="23" customFormat="1" ht="17.100000000000001" customHeight="1">
      <c r="A88" s="30" t="s">
        <v>1937</v>
      </c>
      <c r="B88" s="29">
        <v>0</v>
      </c>
      <c r="C88" s="30" t="s">
        <v>1938</v>
      </c>
      <c r="D88" s="29">
        <v>0</v>
      </c>
    </row>
    <row r="89" spans="1:4" s="23" customFormat="1" ht="17.100000000000001" customHeight="1">
      <c r="A89" s="30" t="s">
        <v>1939</v>
      </c>
      <c r="B89" s="29">
        <v>0</v>
      </c>
      <c r="C89" s="30" t="s">
        <v>1940</v>
      </c>
      <c r="D89" s="29">
        <v>0</v>
      </c>
    </row>
    <row r="90" spans="1:4" s="23" customFormat="1" ht="17.100000000000001" customHeight="1">
      <c r="A90" s="30" t="s">
        <v>1941</v>
      </c>
      <c r="B90" s="29">
        <v>0</v>
      </c>
      <c r="C90" s="30" t="s">
        <v>1942</v>
      </c>
      <c r="D90" s="29">
        <v>0</v>
      </c>
    </row>
    <row r="91" spans="1:4" s="23" customFormat="1" ht="17.100000000000001" customHeight="1">
      <c r="A91" s="30" t="s">
        <v>1943</v>
      </c>
      <c r="B91" s="29">
        <v>0</v>
      </c>
      <c r="C91" s="30"/>
      <c r="D91" s="62"/>
    </row>
    <row r="92" spans="1:4" s="23" customFormat="1" ht="17.100000000000001" customHeight="1">
      <c r="A92" s="27" t="s">
        <v>1944</v>
      </c>
      <c r="B92" s="28">
        <f>B93</f>
        <v>4465</v>
      </c>
      <c r="C92" s="27" t="s">
        <v>1945</v>
      </c>
      <c r="D92" s="28">
        <f>SUM(D93:D96)</f>
        <v>0</v>
      </c>
    </row>
    <row r="93" spans="1:4" s="23" customFormat="1" ht="17.100000000000001" customHeight="1">
      <c r="A93" s="27" t="s">
        <v>1946</v>
      </c>
      <c r="B93" s="28">
        <f>SUM(B94:B97)</f>
        <v>4465</v>
      </c>
      <c r="C93" s="30" t="s">
        <v>1947</v>
      </c>
      <c r="D93" s="29">
        <v>0</v>
      </c>
    </row>
    <row r="94" spans="1:4" s="23" customFormat="1" ht="17.100000000000001" customHeight="1">
      <c r="A94" s="30" t="s">
        <v>1948</v>
      </c>
      <c r="B94" s="29">
        <v>4465</v>
      </c>
      <c r="C94" s="30" t="s">
        <v>1949</v>
      </c>
      <c r="D94" s="29">
        <v>0</v>
      </c>
    </row>
    <row r="95" spans="1:4" s="23" customFormat="1" ht="17.100000000000001" customHeight="1">
      <c r="A95" s="30" t="s">
        <v>1950</v>
      </c>
      <c r="B95" s="29">
        <v>0</v>
      </c>
      <c r="C95" s="30" t="s">
        <v>1951</v>
      </c>
      <c r="D95" s="29">
        <v>0</v>
      </c>
    </row>
    <row r="96" spans="1:4" s="23" customFormat="1" ht="17.100000000000001" customHeight="1">
      <c r="A96" s="30" t="s">
        <v>1952</v>
      </c>
      <c r="B96" s="29">
        <v>0</v>
      </c>
      <c r="C96" s="30" t="s">
        <v>1953</v>
      </c>
      <c r="D96" s="29">
        <v>0</v>
      </c>
    </row>
    <row r="97" spans="1:4" s="23" customFormat="1" ht="17.100000000000001" customHeight="1">
      <c r="A97" s="30" t="s">
        <v>1954</v>
      </c>
      <c r="B97" s="29">
        <v>0</v>
      </c>
      <c r="C97" s="30"/>
      <c r="D97" s="62"/>
    </row>
    <row r="98" spans="1:4" s="23" customFormat="1" ht="17.100000000000001" customHeight="1">
      <c r="A98" s="27" t="s">
        <v>1955</v>
      </c>
      <c r="B98" s="29">
        <v>0</v>
      </c>
      <c r="C98" s="27" t="s">
        <v>1956</v>
      </c>
      <c r="D98" s="29">
        <v>0</v>
      </c>
    </row>
    <row r="99" spans="1:4" s="23" customFormat="1" ht="17.100000000000001" customHeight="1">
      <c r="A99" s="27" t="s">
        <v>1957</v>
      </c>
      <c r="B99" s="61">
        <v>0</v>
      </c>
      <c r="C99" s="27" t="s">
        <v>1958</v>
      </c>
      <c r="D99" s="29">
        <v>0</v>
      </c>
    </row>
    <row r="100" spans="1:4" s="23" customFormat="1" ht="17.100000000000001" customHeight="1">
      <c r="A100" s="27" t="s">
        <v>1959</v>
      </c>
      <c r="B100" s="29">
        <v>0</v>
      </c>
      <c r="C100" s="27" t="s">
        <v>1960</v>
      </c>
      <c r="D100" s="29">
        <v>0</v>
      </c>
    </row>
    <row r="101" spans="1:4" s="23" customFormat="1" ht="17.100000000000001" customHeight="1">
      <c r="A101" s="27" t="s">
        <v>1961</v>
      </c>
      <c r="B101" s="29">
        <v>8824</v>
      </c>
      <c r="C101" s="27" t="s">
        <v>1962</v>
      </c>
      <c r="D101" s="29">
        <v>0</v>
      </c>
    </row>
    <row r="102" spans="1:4" s="23" customFormat="1" ht="17.100000000000001" customHeight="1">
      <c r="A102" s="27" t="s">
        <v>1963</v>
      </c>
      <c r="B102" s="28">
        <f>SUM(B103:B105)</f>
        <v>0</v>
      </c>
      <c r="C102" s="27" t="s">
        <v>1558</v>
      </c>
      <c r="D102" s="28">
        <f>SUM(D103:D105)</f>
        <v>0</v>
      </c>
    </row>
    <row r="103" spans="1:4" s="23" customFormat="1" ht="17.100000000000001" customHeight="1">
      <c r="A103" s="30" t="s">
        <v>1964</v>
      </c>
      <c r="B103" s="61">
        <v>0</v>
      </c>
      <c r="C103" s="30" t="s">
        <v>1965</v>
      </c>
      <c r="D103" s="61">
        <v>0</v>
      </c>
    </row>
    <row r="104" spans="1:4" s="23" customFormat="1" ht="17.100000000000001" customHeight="1">
      <c r="A104" s="30" t="s">
        <v>1966</v>
      </c>
      <c r="B104" s="29">
        <v>0</v>
      </c>
      <c r="C104" s="30" t="s">
        <v>1967</v>
      </c>
      <c r="D104" s="29">
        <v>0</v>
      </c>
    </row>
    <row r="105" spans="1:4" s="23" customFormat="1" ht="17.100000000000001" customHeight="1">
      <c r="A105" s="30" t="s">
        <v>1968</v>
      </c>
      <c r="B105" s="29">
        <v>0</v>
      </c>
      <c r="C105" s="30" t="s">
        <v>1969</v>
      </c>
      <c r="D105" s="29">
        <v>0</v>
      </c>
    </row>
    <row r="106" spans="1:4" s="23" customFormat="1" ht="17.100000000000001" customHeight="1">
      <c r="A106" s="27" t="s">
        <v>1970</v>
      </c>
      <c r="B106" s="29">
        <v>0</v>
      </c>
      <c r="C106" s="27" t="s">
        <v>1971</v>
      </c>
      <c r="D106" s="29">
        <v>0</v>
      </c>
    </row>
    <row r="107" spans="1:4" s="23" customFormat="1" ht="17.100000000000001" customHeight="1">
      <c r="A107" s="27" t="s">
        <v>1972</v>
      </c>
      <c r="B107" s="29">
        <v>0</v>
      </c>
      <c r="C107" s="27" t="s">
        <v>1973</v>
      </c>
      <c r="D107" s="29">
        <v>0</v>
      </c>
    </row>
    <row r="108" spans="1:4" s="23" customFormat="1" ht="17.100000000000001" customHeight="1">
      <c r="A108" s="30"/>
      <c r="B108" s="62"/>
      <c r="C108" s="27" t="s">
        <v>1974</v>
      </c>
      <c r="D108" s="29">
        <v>0</v>
      </c>
    </row>
    <row r="109" spans="1:4" s="23" customFormat="1" ht="17.100000000000001" customHeight="1">
      <c r="A109" s="30"/>
      <c r="B109" s="62"/>
      <c r="C109" s="27" t="s">
        <v>1975</v>
      </c>
      <c r="D109" s="28">
        <f>B112-D5-D6-D76-D81-D85-D92-D98-D99-D100-D101-D102-D106-D107-D108</f>
        <v>1022</v>
      </c>
    </row>
    <row r="110" spans="1:4" s="23" customFormat="1" ht="17.100000000000001" customHeight="1">
      <c r="A110" s="30"/>
      <c r="B110" s="62"/>
      <c r="C110" s="27" t="s">
        <v>1976</v>
      </c>
      <c r="D110" s="29">
        <v>1022</v>
      </c>
    </row>
    <row r="111" spans="1:4" s="23" customFormat="1" ht="17.100000000000001" customHeight="1">
      <c r="A111" s="30"/>
      <c r="B111" s="62"/>
      <c r="C111" s="27" t="s">
        <v>1977</v>
      </c>
      <c r="D111" s="28">
        <f>D109-D110</f>
        <v>0</v>
      </c>
    </row>
    <row r="112" spans="1:4" s="23" customFormat="1" ht="17.100000000000001" customHeight="1">
      <c r="A112" s="25" t="s">
        <v>1978</v>
      </c>
      <c r="B112" s="28">
        <f>SUM(B5:B6,B76,B79:B81,B85,B92,B98:B102,B106:B107)</f>
        <v>182951</v>
      </c>
      <c r="C112" s="25" t="s">
        <v>1979</v>
      </c>
      <c r="D112" s="28">
        <f>SUM(D5:D6,D76,D81,D85,D92,D98:D102,D106:D109)</f>
        <v>182951</v>
      </c>
    </row>
    <row r="113" s="23" customFormat="1" ht="16.899999999999999" customHeight="1"/>
  </sheetData>
  <mergeCells count="3">
    <mergeCell ref="A1:D1"/>
    <mergeCell ref="A2:D2"/>
    <mergeCell ref="A3:D3"/>
  </mergeCells>
  <phoneticPr fontId="19"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B21" sqref="B21"/>
    </sheetView>
  </sheetViews>
  <sheetFormatPr defaultColWidth="9.75" defaultRowHeight="13.5"/>
  <cols>
    <col min="1" max="1" width="51.125" style="43" customWidth="1"/>
    <col min="2" max="2" width="24.375" style="43" customWidth="1"/>
    <col min="3" max="3" width="21.625" style="43" customWidth="1"/>
    <col min="4" max="4" width="9.75" style="43" customWidth="1"/>
    <col min="5" max="16384" width="9.75" style="43"/>
  </cols>
  <sheetData>
    <row r="1" spans="1:3" ht="14.25" customHeight="1">
      <c r="A1" s="44"/>
    </row>
    <row r="2" spans="1:3" ht="28.7" customHeight="1">
      <c r="A2" s="86" t="s">
        <v>1980</v>
      </c>
      <c r="B2" s="86"/>
      <c r="C2" s="86"/>
    </row>
    <row r="3" spans="1:3" ht="14.25" customHeight="1">
      <c r="A3" s="44"/>
      <c r="B3" s="44"/>
      <c r="C3" s="45" t="s">
        <v>1981</v>
      </c>
    </row>
    <row r="4" spans="1:3" ht="19.899999999999999" customHeight="1">
      <c r="A4" s="46" t="s">
        <v>1982</v>
      </c>
      <c r="B4" s="46" t="s">
        <v>1983</v>
      </c>
      <c r="C4" s="47" t="s">
        <v>1984</v>
      </c>
    </row>
    <row r="5" spans="1:3" ht="25.7" customHeight="1">
      <c r="A5" s="48" t="s">
        <v>1985</v>
      </c>
      <c r="B5" s="49" t="s">
        <v>1986</v>
      </c>
      <c r="C5" s="50">
        <v>1.7754000000000001</v>
      </c>
    </row>
    <row r="6" spans="1:3" ht="25.7" customHeight="1">
      <c r="A6" s="48" t="s">
        <v>1987</v>
      </c>
      <c r="B6" s="49">
        <v>1.98</v>
      </c>
      <c r="C6" s="50"/>
    </row>
    <row r="7" spans="1:3" ht="25.7" customHeight="1">
      <c r="A7" s="48" t="s">
        <v>1988</v>
      </c>
      <c r="B7" s="49" t="s">
        <v>1986</v>
      </c>
      <c r="C7" s="50">
        <v>0.44650000000000001</v>
      </c>
    </row>
    <row r="8" spans="1:3" ht="25.7" customHeight="1">
      <c r="A8" s="48" t="s">
        <v>1989</v>
      </c>
      <c r="B8" s="49" t="s">
        <v>1990</v>
      </c>
      <c r="C8" s="50"/>
    </row>
    <row r="9" spans="1:3" ht="25.7" customHeight="1">
      <c r="A9" s="48" t="s">
        <v>1991</v>
      </c>
      <c r="B9" s="49"/>
      <c r="C9" s="50">
        <v>0.44650000000000001</v>
      </c>
    </row>
    <row r="10" spans="1:3" ht="25.7" customHeight="1">
      <c r="A10" s="48" t="s">
        <v>1992</v>
      </c>
      <c r="B10" s="49"/>
      <c r="C10" s="50">
        <v>0.36840000000000001</v>
      </c>
    </row>
    <row r="11" spans="1:3" ht="25.7" customHeight="1">
      <c r="A11" s="48" t="s">
        <v>1993</v>
      </c>
      <c r="B11" s="49"/>
      <c r="C11" s="50">
        <v>1.8534999999999999</v>
      </c>
    </row>
    <row r="12" spans="1:3" ht="25.7" customHeight="1">
      <c r="A12" s="48" t="s">
        <v>1994</v>
      </c>
      <c r="B12" s="49">
        <v>0</v>
      </c>
      <c r="C12" s="50"/>
    </row>
    <row r="13" spans="1:3" ht="25.7" customHeight="1">
      <c r="A13" s="51" t="s">
        <v>1995</v>
      </c>
      <c r="B13" s="52">
        <v>0</v>
      </c>
      <c r="C13" s="53"/>
    </row>
  </sheetData>
  <mergeCells count="1">
    <mergeCell ref="A2:C2"/>
  </mergeCells>
  <phoneticPr fontId="19"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workbookViewId="0">
      <selection activeCell="F22" sqref="F22"/>
    </sheetView>
  </sheetViews>
  <sheetFormatPr defaultColWidth="10.125" defaultRowHeight="14.25"/>
  <cols>
    <col min="1" max="1" width="11.875" style="31" customWidth="1"/>
    <col min="2" max="2" width="65.5" style="31" customWidth="1"/>
    <col min="3" max="3" width="25" style="31" customWidth="1"/>
    <col min="4" max="16384" width="10.125" style="31"/>
  </cols>
  <sheetData>
    <row r="1" spans="1:3" ht="40.5" customHeight="1">
      <c r="A1" s="78" t="s">
        <v>1996</v>
      </c>
      <c r="B1" s="78"/>
      <c r="C1" s="78"/>
    </row>
    <row r="2" spans="1:3" ht="17.100000000000001" customHeight="1">
      <c r="A2" s="57"/>
      <c r="B2" s="57"/>
      <c r="C2" s="58"/>
    </row>
    <row r="3" spans="1:3" ht="17.100000000000001" customHeight="1">
      <c r="A3" s="57"/>
      <c r="B3" s="57"/>
      <c r="C3" s="58" t="s">
        <v>1</v>
      </c>
    </row>
    <row r="4" spans="1:3" ht="17.100000000000001" customHeight="1">
      <c r="A4" s="32" t="s">
        <v>2</v>
      </c>
      <c r="B4" s="32" t="s">
        <v>3</v>
      </c>
      <c r="C4" s="32" t="s">
        <v>4</v>
      </c>
    </row>
    <row r="5" spans="1:3" ht="17.25" customHeight="1">
      <c r="A5" s="59"/>
      <c r="B5" s="32" t="s">
        <v>1997</v>
      </c>
      <c r="C5" s="34">
        <f>SUM(C6,C57)</f>
        <v>38333</v>
      </c>
    </row>
    <row r="6" spans="1:3" ht="17.25" customHeight="1">
      <c r="A6" s="56">
        <v>10301</v>
      </c>
      <c r="B6" s="60" t="s">
        <v>1998</v>
      </c>
      <c r="C6" s="34">
        <f>SUM(C7,C10:C18,C24:C25,C28:C31,C34:C36,C40:C44,C47:C48,C56)</f>
        <v>38333</v>
      </c>
    </row>
    <row r="7" spans="1:3" ht="17.25" customHeight="1">
      <c r="A7" s="56">
        <v>1030102</v>
      </c>
      <c r="B7" s="60" t="s">
        <v>1999</v>
      </c>
      <c r="C7" s="34">
        <f>SUM(C8:C9)</f>
        <v>0</v>
      </c>
    </row>
    <row r="8" spans="1:3" ht="17.25" customHeight="1">
      <c r="A8" s="56">
        <v>103010201</v>
      </c>
      <c r="B8" s="33" t="s">
        <v>2000</v>
      </c>
      <c r="C8" s="35">
        <v>0</v>
      </c>
    </row>
    <row r="9" spans="1:3" ht="17.25" customHeight="1">
      <c r="A9" s="56">
        <v>103010202</v>
      </c>
      <c r="B9" s="33" t="s">
        <v>2001</v>
      </c>
      <c r="C9" s="35">
        <v>0</v>
      </c>
    </row>
    <row r="10" spans="1:3" ht="17.25" customHeight="1">
      <c r="A10" s="56">
        <v>1030106</v>
      </c>
      <c r="B10" s="60" t="s">
        <v>2002</v>
      </c>
      <c r="C10" s="35">
        <v>0</v>
      </c>
    </row>
    <row r="11" spans="1:3" ht="17.25" customHeight="1">
      <c r="A11" s="56">
        <v>1030110</v>
      </c>
      <c r="B11" s="60" t="s">
        <v>2003</v>
      </c>
      <c r="C11" s="35">
        <v>0</v>
      </c>
    </row>
    <row r="12" spans="1:3" ht="17.25" customHeight="1">
      <c r="A12" s="56">
        <v>1030112</v>
      </c>
      <c r="B12" s="60" t="s">
        <v>2004</v>
      </c>
      <c r="C12" s="35">
        <v>0</v>
      </c>
    </row>
    <row r="13" spans="1:3" ht="17.25" customHeight="1">
      <c r="A13" s="56">
        <v>1030115</v>
      </c>
      <c r="B13" s="60" t="s">
        <v>2005</v>
      </c>
      <c r="C13" s="35">
        <v>0</v>
      </c>
    </row>
    <row r="14" spans="1:3" ht="17.25" customHeight="1">
      <c r="A14" s="56">
        <v>1030121</v>
      </c>
      <c r="B14" s="60" t="s">
        <v>2006</v>
      </c>
      <c r="C14" s="35">
        <v>0</v>
      </c>
    </row>
    <row r="15" spans="1:3" ht="17.25" customHeight="1">
      <c r="A15" s="56">
        <v>1030129</v>
      </c>
      <c r="B15" s="60" t="s">
        <v>2007</v>
      </c>
      <c r="C15" s="35">
        <v>0</v>
      </c>
    </row>
    <row r="16" spans="1:3" ht="17.25" customHeight="1">
      <c r="A16" s="56">
        <v>1030146</v>
      </c>
      <c r="B16" s="60" t="s">
        <v>2008</v>
      </c>
      <c r="C16" s="35">
        <v>0</v>
      </c>
    </row>
    <row r="17" spans="1:3" ht="17.25" customHeight="1">
      <c r="A17" s="56">
        <v>1030147</v>
      </c>
      <c r="B17" s="60" t="s">
        <v>2009</v>
      </c>
      <c r="C17" s="35">
        <v>0</v>
      </c>
    </row>
    <row r="18" spans="1:3" ht="17.25" customHeight="1">
      <c r="A18" s="56">
        <v>1030148</v>
      </c>
      <c r="B18" s="60" t="s">
        <v>2010</v>
      </c>
      <c r="C18" s="34">
        <f>SUM(C19:C23)</f>
        <v>38333</v>
      </c>
    </row>
    <row r="19" spans="1:3" ht="17.25" customHeight="1">
      <c r="A19" s="56">
        <v>103014801</v>
      </c>
      <c r="B19" s="33" t="s">
        <v>2011</v>
      </c>
      <c r="C19" s="35">
        <v>39127</v>
      </c>
    </row>
    <row r="20" spans="1:3" ht="17.25" customHeight="1">
      <c r="A20" s="56">
        <v>103014802</v>
      </c>
      <c r="B20" s="33" t="s">
        <v>2012</v>
      </c>
      <c r="C20" s="35">
        <v>0</v>
      </c>
    </row>
    <row r="21" spans="1:3" ht="17.25" customHeight="1">
      <c r="A21" s="56">
        <v>103014803</v>
      </c>
      <c r="B21" s="33" t="s">
        <v>2013</v>
      </c>
      <c r="C21" s="35">
        <v>0</v>
      </c>
    </row>
    <row r="22" spans="1:3" ht="17.25" customHeight="1">
      <c r="A22" s="56">
        <v>103014898</v>
      </c>
      <c r="B22" s="33" t="s">
        <v>2014</v>
      </c>
      <c r="C22" s="35">
        <v>-794</v>
      </c>
    </row>
    <row r="23" spans="1:3" ht="17.25" customHeight="1">
      <c r="A23" s="56">
        <v>103014899</v>
      </c>
      <c r="B23" s="33" t="s">
        <v>2015</v>
      </c>
      <c r="C23" s="35">
        <v>0</v>
      </c>
    </row>
    <row r="24" spans="1:3" ht="17.25" customHeight="1">
      <c r="A24" s="56">
        <v>1030149</v>
      </c>
      <c r="B24" s="60" t="s">
        <v>2016</v>
      </c>
      <c r="C24" s="35">
        <v>0</v>
      </c>
    </row>
    <row r="25" spans="1:3" ht="17.25" customHeight="1">
      <c r="A25" s="56">
        <v>1030150</v>
      </c>
      <c r="B25" s="60" t="s">
        <v>2017</v>
      </c>
      <c r="C25" s="34">
        <f>SUM(C26:C27)</f>
        <v>0</v>
      </c>
    </row>
    <row r="26" spans="1:3" ht="17.25" customHeight="1">
      <c r="A26" s="56">
        <v>103015001</v>
      </c>
      <c r="B26" s="33" t="s">
        <v>2018</v>
      </c>
      <c r="C26" s="35">
        <v>0</v>
      </c>
    </row>
    <row r="27" spans="1:3" ht="17.25" customHeight="1">
      <c r="A27" s="56">
        <v>103015002</v>
      </c>
      <c r="B27" s="33" t="s">
        <v>2019</v>
      </c>
      <c r="C27" s="35">
        <v>0</v>
      </c>
    </row>
    <row r="28" spans="1:3" ht="17.25" customHeight="1">
      <c r="A28" s="56">
        <v>1030152</v>
      </c>
      <c r="B28" s="60" t="s">
        <v>2020</v>
      </c>
      <c r="C28" s="35">
        <v>0</v>
      </c>
    </row>
    <row r="29" spans="1:3" ht="17.25" customHeight="1">
      <c r="A29" s="56">
        <v>1030153</v>
      </c>
      <c r="B29" s="60" t="s">
        <v>2021</v>
      </c>
      <c r="C29" s="35">
        <v>0</v>
      </c>
    </row>
    <row r="30" spans="1:3" ht="17.25" customHeight="1">
      <c r="A30" s="56">
        <v>1030154</v>
      </c>
      <c r="B30" s="60" t="s">
        <v>2022</v>
      </c>
      <c r="C30" s="35">
        <v>0</v>
      </c>
    </row>
    <row r="31" spans="1:3" ht="17.25" customHeight="1">
      <c r="A31" s="56">
        <v>1030155</v>
      </c>
      <c r="B31" s="60" t="s">
        <v>2023</v>
      </c>
      <c r="C31" s="34">
        <f>SUM(C32:C33)</f>
        <v>0</v>
      </c>
    </row>
    <row r="32" spans="1:3" ht="17.25" customHeight="1">
      <c r="A32" s="56">
        <v>103015501</v>
      </c>
      <c r="B32" s="33" t="s">
        <v>2024</v>
      </c>
      <c r="C32" s="35">
        <v>0</v>
      </c>
    </row>
    <row r="33" spans="1:3" ht="17.25" customHeight="1">
      <c r="A33" s="56">
        <v>103015502</v>
      </c>
      <c r="B33" s="33" t="s">
        <v>2025</v>
      </c>
      <c r="C33" s="35">
        <v>0</v>
      </c>
    </row>
    <row r="34" spans="1:3" ht="17.25" customHeight="1">
      <c r="A34" s="56">
        <v>1030156</v>
      </c>
      <c r="B34" s="60" t="s">
        <v>2026</v>
      </c>
      <c r="C34" s="35">
        <v>0</v>
      </c>
    </row>
    <row r="35" spans="1:3" ht="17.25" customHeight="1">
      <c r="A35" s="56">
        <v>1030157</v>
      </c>
      <c r="B35" s="60" t="s">
        <v>2027</v>
      </c>
      <c r="C35" s="35">
        <v>0</v>
      </c>
    </row>
    <row r="36" spans="1:3" ht="17.25" customHeight="1">
      <c r="A36" s="56">
        <v>1030158</v>
      </c>
      <c r="B36" s="60" t="s">
        <v>2028</v>
      </c>
      <c r="C36" s="34">
        <f>SUM(C37:C39)</f>
        <v>0</v>
      </c>
    </row>
    <row r="37" spans="1:3" ht="17.25" customHeight="1">
      <c r="A37" s="56">
        <v>103015801</v>
      </c>
      <c r="B37" s="33" t="s">
        <v>2029</v>
      </c>
      <c r="C37" s="35">
        <v>0</v>
      </c>
    </row>
    <row r="38" spans="1:3" ht="17.25" customHeight="1">
      <c r="A38" s="56">
        <v>103015802</v>
      </c>
      <c r="B38" s="33" t="s">
        <v>2030</v>
      </c>
      <c r="C38" s="35">
        <v>0</v>
      </c>
    </row>
    <row r="39" spans="1:3" ht="17.25" customHeight="1">
      <c r="A39" s="56">
        <v>103015803</v>
      </c>
      <c r="B39" s="33" t="s">
        <v>2031</v>
      </c>
      <c r="C39" s="35">
        <v>0</v>
      </c>
    </row>
    <row r="40" spans="1:3" ht="17.25" customHeight="1">
      <c r="A40" s="56">
        <v>1030159</v>
      </c>
      <c r="B40" s="60" t="s">
        <v>2032</v>
      </c>
      <c r="C40" s="35">
        <v>0</v>
      </c>
    </row>
    <row r="41" spans="1:3" ht="17.25" customHeight="1">
      <c r="A41" s="56">
        <v>1030166</v>
      </c>
      <c r="B41" s="60" t="s">
        <v>2033</v>
      </c>
      <c r="C41" s="35">
        <v>0</v>
      </c>
    </row>
    <row r="42" spans="1:3" ht="17.25" customHeight="1">
      <c r="A42" s="56">
        <v>1030168</v>
      </c>
      <c r="B42" s="60" t="s">
        <v>2034</v>
      </c>
      <c r="C42" s="35">
        <v>0</v>
      </c>
    </row>
    <row r="43" spans="1:3" ht="17.25" customHeight="1">
      <c r="A43" s="56">
        <v>1030171</v>
      </c>
      <c r="B43" s="60" t="s">
        <v>2035</v>
      </c>
      <c r="C43" s="35">
        <v>0</v>
      </c>
    </row>
    <row r="44" spans="1:3" ht="17.25" customHeight="1">
      <c r="A44" s="56">
        <v>1030175</v>
      </c>
      <c r="B44" s="60" t="s">
        <v>2036</v>
      </c>
      <c r="C44" s="34">
        <f>SUM(C45:C46)</f>
        <v>0</v>
      </c>
    </row>
    <row r="45" spans="1:3" ht="17.25" customHeight="1">
      <c r="A45" s="56">
        <v>103017501</v>
      </c>
      <c r="B45" s="33" t="s">
        <v>2037</v>
      </c>
      <c r="C45" s="35">
        <v>0</v>
      </c>
    </row>
    <row r="46" spans="1:3" ht="17.25" customHeight="1">
      <c r="A46" s="56">
        <v>103017502</v>
      </c>
      <c r="B46" s="33" t="s">
        <v>2038</v>
      </c>
      <c r="C46" s="35">
        <v>0</v>
      </c>
    </row>
    <row r="47" spans="1:3" ht="17.25" customHeight="1">
      <c r="A47" s="56">
        <v>1030178</v>
      </c>
      <c r="B47" s="60" t="s">
        <v>2039</v>
      </c>
      <c r="C47" s="35">
        <v>0</v>
      </c>
    </row>
    <row r="48" spans="1:3" ht="17.25" customHeight="1">
      <c r="A48" s="56">
        <v>1030180</v>
      </c>
      <c r="B48" s="60" t="s">
        <v>2040</v>
      </c>
      <c r="C48" s="34">
        <f>SUM(C49:C55)</f>
        <v>0</v>
      </c>
    </row>
    <row r="49" spans="1:3" ht="17.25" customHeight="1">
      <c r="A49" s="56">
        <v>103018001</v>
      </c>
      <c r="B49" s="33" t="s">
        <v>2041</v>
      </c>
      <c r="C49" s="35">
        <v>0</v>
      </c>
    </row>
    <row r="50" spans="1:3" ht="17.25" customHeight="1">
      <c r="A50" s="56">
        <v>103018002</v>
      </c>
      <c r="B50" s="33" t="s">
        <v>2042</v>
      </c>
      <c r="C50" s="35">
        <v>0</v>
      </c>
    </row>
    <row r="51" spans="1:3" ht="17.25" customHeight="1">
      <c r="A51" s="56">
        <v>103018003</v>
      </c>
      <c r="B51" s="33" t="s">
        <v>2043</v>
      </c>
      <c r="C51" s="35">
        <v>0</v>
      </c>
    </row>
    <row r="52" spans="1:3" ht="17.25" customHeight="1">
      <c r="A52" s="56">
        <v>103018004</v>
      </c>
      <c r="B52" s="33" t="s">
        <v>2044</v>
      </c>
      <c r="C52" s="35">
        <v>0</v>
      </c>
    </row>
    <row r="53" spans="1:3" ht="17.25" customHeight="1">
      <c r="A53" s="56">
        <v>103018005</v>
      </c>
      <c r="B53" s="33" t="s">
        <v>2045</v>
      </c>
      <c r="C53" s="35">
        <v>0</v>
      </c>
    </row>
    <row r="54" spans="1:3" ht="17.25" customHeight="1">
      <c r="A54" s="56">
        <v>103018006</v>
      </c>
      <c r="B54" s="33" t="s">
        <v>2046</v>
      </c>
      <c r="C54" s="35">
        <v>0</v>
      </c>
    </row>
    <row r="55" spans="1:3" ht="17.25" customHeight="1">
      <c r="A55" s="56">
        <v>103018007</v>
      </c>
      <c r="B55" s="33" t="s">
        <v>2047</v>
      </c>
      <c r="C55" s="35">
        <v>0</v>
      </c>
    </row>
    <row r="56" spans="1:3" ht="17.25" customHeight="1">
      <c r="A56" s="56">
        <v>1030199</v>
      </c>
      <c r="B56" s="60" t="s">
        <v>2048</v>
      </c>
      <c r="C56" s="35">
        <v>0</v>
      </c>
    </row>
    <row r="57" spans="1:3" ht="17.25" customHeight="1">
      <c r="A57" s="56">
        <v>10310</v>
      </c>
      <c r="B57" s="60" t="s">
        <v>2049</v>
      </c>
      <c r="C57" s="34">
        <f>SUM(C58:C61,C65:C71,C74:C75)</f>
        <v>0</v>
      </c>
    </row>
    <row r="58" spans="1:3" ht="17.25" customHeight="1">
      <c r="A58" s="56">
        <v>1031003</v>
      </c>
      <c r="B58" s="60" t="s">
        <v>2050</v>
      </c>
      <c r="C58" s="35">
        <v>0</v>
      </c>
    </row>
    <row r="59" spans="1:3" ht="17.25" customHeight="1">
      <c r="A59" s="56">
        <v>1031004</v>
      </c>
      <c r="B59" s="60" t="s">
        <v>2051</v>
      </c>
      <c r="C59" s="35">
        <v>0</v>
      </c>
    </row>
    <row r="60" spans="1:3" ht="17.25" customHeight="1">
      <c r="A60" s="56">
        <v>1031005</v>
      </c>
      <c r="B60" s="60" t="s">
        <v>2052</v>
      </c>
      <c r="C60" s="35">
        <v>0</v>
      </c>
    </row>
    <row r="61" spans="1:3" ht="17.25" customHeight="1">
      <c r="A61" s="56">
        <v>1031006</v>
      </c>
      <c r="B61" s="60" t="s">
        <v>2053</v>
      </c>
      <c r="C61" s="34">
        <f>SUM(C62:C64)</f>
        <v>0</v>
      </c>
    </row>
    <row r="62" spans="1:3" ht="17.25" customHeight="1">
      <c r="A62" s="56">
        <v>103100601</v>
      </c>
      <c r="B62" s="33" t="s">
        <v>2054</v>
      </c>
      <c r="C62" s="35">
        <v>0</v>
      </c>
    </row>
    <row r="63" spans="1:3" ht="17.25" customHeight="1">
      <c r="A63" s="56">
        <v>103100602</v>
      </c>
      <c r="B63" s="33" t="s">
        <v>2055</v>
      </c>
      <c r="C63" s="35">
        <v>0</v>
      </c>
    </row>
    <row r="64" spans="1:3" ht="17.25" customHeight="1">
      <c r="A64" s="56">
        <v>103100699</v>
      </c>
      <c r="B64" s="33" t="s">
        <v>2056</v>
      </c>
      <c r="C64" s="35">
        <v>0</v>
      </c>
    </row>
    <row r="65" spans="1:3" ht="17.25" customHeight="1">
      <c r="A65" s="56">
        <v>1031007</v>
      </c>
      <c r="B65" s="60" t="s">
        <v>2057</v>
      </c>
      <c r="C65" s="35">
        <v>0</v>
      </c>
    </row>
    <row r="66" spans="1:3" ht="17.25" customHeight="1">
      <c r="A66" s="56">
        <v>1031008</v>
      </c>
      <c r="B66" s="60" t="s">
        <v>2058</v>
      </c>
      <c r="C66" s="35">
        <v>0</v>
      </c>
    </row>
    <row r="67" spans="1:3" ht="17.25" customHeight="1">
      <c r="A67" s="56">
        <v>1031009</v>
      </c>
      <c r="B67" s="60" t="s">
        <v>2059</v>
      </c>
      <c r="C67" s="35">
        <v>0</v>
      </c>
    </row>
    <row r="68" spans="1:3" ht="17.25" customHeight="1">
      <c r="A68" s="56">
        <v>1031010</v>
      </c>
      <c r="B68" s="60" t="s">
        <v>2060</v>
      </c>
      <c r="C68" s="35">
        <v>0</v>
      </c>
    </row>
    <row r="69" spans="1:3" ht="17.25" customHeight="1">
      <c r="A69" s="56">
        <v>1031011</v>
      </c>
      <c r="B69" s="60" t="s">
        <v>2061</v>
      </c>
      <c r="C69" s="35">
        <v>0</v>
      </c>
    </row>
    <row r="70" spans="1:3" ht="17.25" customHeight="1">
      <c r="A70" s="56">
        <v>1031012</v>
      </c>
      <c r="B70" s="60" t="s">
        <v>2062</v>
      </c>
      <c r="C70" s="35">
        <v>0</v>
      </c>
    </row>
    <row r="71" spans="1:3" ht="17.25" customHeight="1">
      <c r="A71" s="56">
        <v>1031013</v>
      </c>
      <c r="B71" s="60" t="s">
        <v>2063</v>
      </c>
      <c r="C71" s="34">
        <f>SUM(C72:C73)</f>
        <v>0</v>
      </c>
    </row>
    <row r="72" spans="1:3" ht="17.25" customHeight="1">
      <c r="A72" s="56">
        <v>103101301</v>
      </c>
      <c r="B72" s="33" t="s">
        <v>2064</v>
      </c>
      <c r="C72" s="35">
        <v>0</v>
      </c>
    </row>
    <row r="73" spans="1:3" ht="17.25" customHeight="1">
      <c r="A73" s="56">
        <v>103101399</v>
      </c>
      <c r="B73" s="33" t="s">
        <v>2065</v>
      </c>
      <c r="C73" s="35">
        <v>0</v>
      </c>
    </row>
    <row r="74" spans="1:3" ht="17.25" customHeight="1">
      <c r="A74" s="56">
        <v>1031014</v>
      </c>
      <c r="B74" s="60" t="s">
        <v>2066</v>
      </c>
      <c r="C74" s="35">
        <v>0</v>
      </c>
    </row>
    <row r="75" spans="1:3" ht="17.25" customHeight="1">
      <c r="A75" s="56">
        <v>1031099</v>
      </c>
      <c r="B75" s="60" t="s">
        <v>2067</v>
      </c>
      <c r="C75" s="34">
        <f>SUM(C76:C77)</f>
        <v>0</v>
      </c>
    </row>
    <row r="76" spans="1:3" ht="17.25" customHeight="1">
      <c r="A76" s="56">
        <v>103109998</v>
      </c>
      <c r="B76" s="33" t="s">
        <v>2068</v>
      </c>
      <c r="C76" s="35">
        <v>0</v>
      </c>
    </row>
    <row r="77" spans="1:3" ht="17.25" customHeight="1">
      <c r="A77" s="56">
        <v>103109999</v>
      </c>
      <c r="B77" s="33" t="s">
        <v>2069</v>
      </c>
      <c r="C77" s="35">
        <v>0</v>
      </c>
    </row>
    <row r="78" spans="1:3" ht="15.6" customHeight="1"/>
  </sheetData>
  <mergeCells count="1">
    <mergeCell ref="A1:C1"/>
  </mergeCells>
  <phoneticPr fontId="19"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7"/>
  <sheetViews>
    <sheetView workbookViewId="0">
      <selection activeCell="F21" sqref="F21"/>
    </sheetView>
  </sheetViews>
  <sheetFormatPr defaultColWidth="10.125" defaultRowHeight="14.25"/>
  <cols>
    <col min="1" max="1" width="10.5" style="31" customWidth="1"/>
    <col min="2" max="2" width="65.5" style="31" customWidth="1"/>
    <col min="3" max="3" width="25" style="31" customWidth="1"/>
    <col min="4" max="16384" width="10.125" style="31"/>
  </cols>
  <sheetData>
    <row r="1" spans="1:3" ht="44.25" customHeight="1">
      <c r="A1" s="78" t="s">
        <v>2070</v>
      </c>
      <c r="B1" s="78"/>
      <c r="C1" s="78"/>
    </row>
    <row r="2" spans="1:3" ht="17.100000000000001" customHeight="1">
      <c r="A2" s="57"/>
      <c r="B2" s="57"/>
      <c r="C2" s="58"/>
    </row>
    <row r="3" spans="1:3" ht="17.100000000000001" customHeight="1">
      <c r="A3" s="57"/>
      <c r="B3" s="57"/>
      <c r="C3" s="58" t="s">
        <v>1</v>
      </c>
    </row>
    <row r="4" spans="1:3" ht="17.100000000000001" customHeight="1">
      <c r="A4" s="32" t="s">
        <v>2</v>
      </c>
      <c r="B4" s="32" t="s">
        <v>3</v>
      </c>
      <c r="C4" s="32" t="s">
        <v>4</v>
      </c>
    </row>
    <row r="5" spans="1:3" ht="17.100000000000001" customHeight="1">
      <c r="A5" s="59"/>
      <c r="B5" s="32" t="s">
        <v>2071</v>
      </c>
      <c r="C5" s="34">
        <f>SUM(C6,C14,C29,C41,C52,C98,C122,C174,C179,C183,C209,C228)</f>
        <v>53707</v>
      </c>
    </row>
    <row r="6" spans="1:3" ht="17.100000000000001" customHeight="1">
      <c r="A6" s="56">
        <v>206</v>
      </c>
      <c r="B6" s="60" t="s">
        <v>970</v>
      </c>
      <c r="C6" s="34">
        <f>SUM(C7)</f>
        <v>0</v>
      </c>
    </row>
    <row r="7" spans="1:3" ht="17.100000000000001" customHeight="1">
      <c r="A7" s="56">
        <v>20610</v>
      </c>
      <c r="B7" s="60" t="s">
        <v>2072</v>
      </c>
      <c r="C7" s="34">
        <f>SUM(C8:C13)</f>
        <v>0</v>
      </c>
    </row>
    <row r="8" spans="1:3" ht="17.100000000000001" customHeight="1">
      <c r="A8" s="56">
        <v>2061001</v>
      </c>
      <c r="B8" s="33" t="s">
        <v>2073</v>
      </c>
      <c r="C8" s="35">
        <v>0</v>
      </c>
    </row>
    <row r="9" spans="1:3" ht="17.100000000000001" customHeight="1">
      <c r="A9" s="56">
        <v>2061002</v>
      </c>
      <c r="B9" s="33" t="s">
        <v>2074</v>
      </c>
      <c r="C9" s="35">
        <v>0</v>
      </c>
    </row>
    <row r="10" spans="1:3" ht="17.100000000000001" customHeight="1">
      <c r="A10" s="56">
        <v>2061003</v>
      </c>
      <c r="B10" s="33" t="s">
        <v>2075</v>
      </c>
      <c r="C10" s="35">
        <v>0</v>
      </c>
    </row>
    <row r="11" spans="1:3" ht="17.100000000000001" customHeight="1">
      <c r="A11" s="56">
        <v>2061004</v>
      </c>
      <c r="B11" s="33" t="s">
        <v>2076</v>
      </c>
      <c r="C11" s="35">
        <v>0</v>
      </c>
    </row>
    <row r="12" spans="1:3" ht="17.25" customHeight="1">
      <c r="A12" s="56">
        <v>2061005</v>
      </c>
      <c r="B12" s="33" t="s">
        <v>2077</v>
      </c>
      <c r="C12" s="35">
        <v>0</v>
      </c>
    </row>
    <row r="13" spans="1:3" ht="17.25" customHeight="1">
      <c r="A13" s="56">
        <v>2061099</v>
      </c>
      <c r="B13" s="33" t="s">
        <v>2078</v>
      </c>
      <c r="C13" s="35">
        <v>0</v>
      </c>
    </row>
    <row r="14" spans="1:3" ht="17.25" customHeight="1">
      <c r="A14" s="56">
        <v>207</v>
      </c>
      <c r="B14" s="60" t="s">
        <v>1019</v>
      </c>
      <c r="C14" s="34">
        <f>C15+C20+C26</f>
        <v>0</v>
      </c>
    </row>
    <row r="15" spans="1:3" ht="17.25" customHeight="1">
      <c r="A15" s="56">
        <v>20707</v>
      </c>
      <c r="B15" s="60" t="s">
        <v>2079</v>
      </c>
      <c r="C15" s="34">
        <f>SUM(C16:C19)</f>
        <v>0</v>
      </c>
    </row>
    <row r="16" spans="1:3" ht="17.25" customHeight="1">
      <c r="A16" s="56">
        <v>2070701</v>
      </c>
      <c r="B16" s="33" t="s">
        <v>2080</v>
      </c>
      <c r="C16" s="35">
        <v>0</v>
      </c>
    </row>
    <row r="17" spans="1:3" ht="17.25" customHeight="1">
      <c r="A17" s="56">
        <v>2070702</v>
      </c>
      <c r="B17" s="33" t="s">
        <v>2081</v>
      </c>
      <c r="C17" s="35">
        <v>0</v>
      </c>
    </row>
    <row r="18" spans="1:3" ht="17.25" customHeight="1">
      <c r="A18" s="56">
        <v>2070703</v>
      </c>
      <c r="B18" s="33" t="s">
        <v>2082</v>
      </c>
      <c r="C18" s="35">
        <v>0</v>
      </c>
    </row>
    <row r="19" spans="1:3" ht="17.25" customHeight="1">
      <c r="A19" s="56">
        <v>2070799</v>
      </c>
      <c r="B19" s="33" t="s">
        <v>2083</v>
      </c>
      <c r="C19" s="35">
        <v>0</v>
      </c>
    </row>
    <row r="20" spans="1:3" ht="17.25" customHeight="1">
      <c r="A20" s="56">
        <v>20709</v>
      </c>
      <c r="B20" s="60" t="s">
        <v>2084</v>
      </c>
      <c r="C20" s="34">
        <f>SUM(C21:C25)</f>
        <v>0</v>
      </c>
    </row>
    <row r="21" spans="1:3" ht="17.25" customHeight="1">
      <c r="A21" s="56">
        <v>2070901</v>
      </c>
      <c r="B21" s="33" t="s">
        <v>2085</v>
      </c>
      <c r="C21" s="35">
        <v>0</v>
      </c>
    </row>
    <row r="22" spans="1:3" ht="17.25" customHeight="1">
      <c r="A22" s="56">
        <v>2070902</v>
      </c>
      <c r="B22" s="33" t="s">
        <v>2086</v>
      </c>
      <c r="C22" s="35">
        <v>0</v>
      </c>
    </row>
    <row r="23" spans="1:3" ht="17.25" customHeight="1">
      <c r="A23" s="56">
        <v>2070903</v>
      </c>
      <c r="B23" s="33" t="s">
        <v>2087</v>
      </c>
      <c r="C23" s="35">
        <v>0</v>
      </c>
    </row>
    <row r="24" spans="1:3" ht="17.25" customHeight="1">
      <c r="A24" s="56">
        <v>2070904</v>
      </c>
      <c r="B24" s="33" t="s">
        <v>2088</v>
      </c>
      <c r="C24" s="35">
        <v>0</v>
      </c>
    </row>
    <row r="25" spans="1:3" ht="17.25" customHeight="1">
      <c r="A25" s="56">
        <v>2070999</v>
      </c>
      <c r="B25" s="33" t="s">
        <v>2089</v>
      </c>
      <c r="C25" s="35">
        <v>0</v>
      </c>
    </row>
    <row r="26" spans="1:3" ht="17.25" customHeight="1">
      <c r="A26" s="56">
        <v>20710</v>
      </c>
      <c r="B26" s="60" t="s">
        <v>2090</v>
      </c>
      <c r="C26" s="34">
        <f>SUM(C27:C28)</f>
        <v>0</v>
      </c>
    </row>
    <row r="27" spans="1:3" ht="17.25" customHeight="1">
      <c r="A27" s="56">
        <v>2071001</v>
      </c>
      <c r="B27" s="33" t="s">
        <v>2091</v>
      </c>
      <c r="C27" s="35">
        <v>0</v>
      </c>
    </row>
    <row r="28" spans="1:3" ht="17.25" customHeight="1">
      <c r="A28" s="56">
        <v>2071099</v>
      </c>
      <c r="B28" s="33" t="s">
        <v>2092</v>
      </c>
      <c r="C28" s="35">
        <v>0</v>
      </c>
    </row>
    <row r="29" spans="1:3" ht="17.25" customHeight="1">
      <c r="A29" s="56">
        <v>208</v>
      </c>
      <c r="B29" s="60" t="s">
        <v>1060</v>
      </c>
      <c r="C29" s="34">
        <f>C30+C34+C38</f>
        <v>0</v>
      </c>
    </row>
    <row r="30" spans="1:3" ht="17.25" customHeight="1">
      <c r="A30" s="56">
        <v>20822</v>
      </c>
      <c r="B30" s="60" t="s">
        <v>2093</v>
      </c>
      <c r="C30" s="34">
        <f>SUM(C31:C33)</f>
        <v>0</v>
      </c>
    </row>
    <row r="31" spans="1:3" ht="17.25" customHeight="1">
      <c r="A31" s="56">
        <v>2082201</v>
      </c>
      <c r="B31" s="33" t="s">
        <v>2094</v>
      </c>
      <c r="C31" s="35">
        <v>0</v>
      </c>
    </row>
    <row r="32" spans="1:3" ht="17.25" customHeight="1">
      <c r="A32" s="56">
        <v>2082202</v>
      </c>
      <c r="B32" s="33" t="s">
        <v>2095</v>
      </c>
      <c r="C32" s="35">
        <v>0</v>
      </c>
    </row>
    <row r="33" spans="1:3" ht="17.25" customHeight="1">
      <c r="A33" s="56">
        <v>2082299</v>
      </c>
      <c r="B33" s="33" t="s">
        <v>2096</v>
      </c>
      <c r="C33" s="35">
        <v>0</v>
      </c>
    </row>
    <row r="34" spans="1:3" ht="17.25" customHeight="1">
      <c r="A34" s="56">
        <v>20823</v>
      </c>
      <c r="B34" s="60" t="s">
        <v>2097</v>
      </c>
      <c r="C34" s="34">
        <f>SUM(C35:C37)</f>
        <v>0</v>
      </c>
    </row>
    <row r="35" spans="1:3" ht="17.25" customHeight="1">
      <c r="A35" s="56">
        <v>2082301</v>
      </c>
      <c r="B35" s="33" t="s">
        <v>2094</v>
      </c>
      <c r="C35" s="35">
        <v>0</v>
      </c>
    </row>
    <row r="36" spans="1:3" ht="17.25" customHeight="1">
      <c r="A36" s="56">
        <v>2082302</v>
      </c>
      <c r="B36" s="33" t="s">
        <v>2095</v>
      </c>
      <c r="C36" s="35">
        <v>0</v>
      </c>
    </row>
    <row r="37" spans="1:3" ht="17.25" customHeight="1">
      <c r="A37" s="56">
        <v>2082399</v>
      </c>
      <c r="B37" s="33" t="s">
        <v>2098</v>
      </c>
      <c r="C37" s="35">
        <v>0</v>
      </c>
    </row>
    <row r="38" spans="1:3" ht="17.25" customHeight="1">
      <c r="A38" s="56">
        <v>20829</v>
      </c>
      <c r="B38" s="60" t="s">
        <v>2099</v>
      </c>
      <c r="C38" s="34">
        <f>SUM(C39:C40)</f>
        <v>0</v>
      </c>
    </row>
    <row r="39" spans="1:3" ht="17.25" customHeight="1">
      <c r="A39" s="56">
        <v>2082901</v>
      </c>
      <c r="B39" s="33" t="s">
        <v>2095</v>
      </c>
      <c r="C39" s="35">
        <v>0</v>
      </c>
    </row>
    <row r="40" spans="1:3" ht="17.25" customHeight="1">
      <c r="A40" s="56">
        <v>2082999</v>
      </c>
      <c r="B40" s="33" t="s">
        <v>2100</v>
      </c>
      <c r="C40" s="35">
        <v>0</v>
      </c>
    </row>
    <row r="41" spans="1:3" ht="17.25" customHeight="1">
      <c r="A41" s="56">
        <v>211</v>
      </c>
      <c r="B41" s="60" t="s">
        <v>1224</v>
      </c>
      <c r="C41" s="34">
        <f>SUM(C42,C47)</f>
        <v>0</v>
      </c>
    </row>
    <row r="42" spans="1:3" ht="17.25" customHeight="1">
      <c r="A42" s="56">
        <v>21160</v>
      </c>
      <c r="B42" s="60" t="s">
        <v>2101</v>
      </c>
      <c r="C42" s="34">
        <f>SUM(C43:C46)</f>
        <v>0</v>
      </c>
    </row>
    <row r="43" spans="1:3" ht="17.25" customHeight="1">
      <c r="A43" s="56">
        <v>2116001</v>
      </c>
      <c r="B43" s="33" t="s">
        <v>2102</v>
      </c>
      <c r="C43" s="35">
        <v>0</v>
      </c>
    </row>
    <row r="44" spans="1:3" ht="17.25" customHeight="1">
      <c r="A44" s="56">
        <v>2116002</v>
      </c>
      <c r="B44" s="33" t="s">
        <v>2103</v>
      </c>
      <c r="C44" s="35">
        <v>0</v>
      </c>
    </row>
    <row r="45" spans="1:3" ht="17.25" customHeight="1">
      <c r="A45" s="56">
        <v>2116003</v>
      </c>
      <c r="B45" s="33" t="s">
        <v>2104</v>
      </c>
      <c r="C45" s="35">
        <v>0</v>
      </c>
    </row>
    <row r="46" spans="1:3" ht="17.25" customHeight="1">
      <c r="A46" s="56">
        <v>2116099</v>
      </c>
      <c r="B46" s="33" t="s">
        <v>2105</v>
      </c>
      <c r="C46" s="35">
        <v>0</v>
      </c>
    </row>
    <row r="47" spans="1:3" ht="17.25" customHeight="1">
      <c r="A47" s="56">
        <v>21161</v>
      </c>
      <c r="B47" s="60" t="s">
        <v>2106</v>
      </c>
      <c r="C47" s="34">
        <f>SUM(C48:C51)</f>
        <v>0</v>
      </c>
    </row>
    <row r="48" spans="1:3" ht="17.25" customHeight="1">
      <c r="A48" s="56">
        <v>2116101</v>
      </c>
      <c r="B48" s="33" t="s">
        <v>2107</v>
      </c>
      <c r="C48" s="35">
        <v>0</v>
      </c>
    </row>
    <row r="49" spans="1:3" ht="17.25" customHeight="1">
      <c r="A49" s="56">
        <v>2116102</v>
      </c>
      <c r="B49" s="33" t="s">
        <v>2108</v>
      </c>
      <c r="C49" s="35">
        <v>0</v>
      </c>
    </row>
    <row r="50" spans="1:3" ht="17.25" customHeight="1">
      <c r="A50" s="56">
        <v>2116103</v>
      </c>
      <c r="B50" s="33" t="s">
        <v>2109</v>
      </c>
      <c r="C50" s="35">
        <v>0</v>
      </c>
    </row>
    <row r="51" spans="1:3" ht="17.25" customHeight="1">
      <c r="A51" s="56">
        <v>2116104</v>
      </c>
      <c r="B51" s="33" t="s">
        <v>2110</v>
      </c>
      <c r="C51" s="35">
        <v>0</v>
      </c>
    </row>
    <row r="52" spans="1:3" ht="17.25" customHeight="1">
      <c r="A52" s="56">
        <v>212</v>
      </c>
      <c r="B52" s="60" t="s">
        <v>1295</v>
      </c>
      <c r="C52" s="34">
        <f>SUM(C53,C66,C70:C71,C77,C81,C85,C89,C95)</f>
        <v>53238</v>
      </c>
    </row>
    <row r="53" spans="1:3" ht="17.25" customHeight="1">
      <c r="A53" s="56">
        <v>21208</v>
      </c>
      <c r="B53" s="60" t="s">
        <v>2111</v>
      </c>
      <c r="C53" s="34">
        <f>SUM(C54:C65)</f>
        <v>41238</v>
      </c>
    </row>
    <row r="54" spans="1:3" ht="17.25" customHeight="1">
      <c r="A54" s="56">
        <v>2120801</v>
      </c>
      <c r="B54" s="33" t="s">
        <v>2112</v>
      </c>
      <c r="C54" s="35">
        <v>24555</v>
      </c>
    </row>
    <row r="55" spans="1:3" ht="17.25" customHeight="1">
      <c r="A55" s="56">
        <v>2120802</v>
      </c>
      <c r="B55" s="33" t="s">
        <v>2113</v>
      </c>
      <c r="C55" s="35">
        <v>0</v>
      </c>
    </row>
    <row r="56" spans="1:3" ht="17.25" customHeight="1">
      <c r="A56" s="56">
        <v>2120803</v>
      </c>
      <c r="B56" s="33" t="s">
        <v>2114</v>
      </c>
      <c r="C56" s="35">
        <v>13963</v>
      </c>
    </row>
    <row r="57" spans="1:3" ht="17.25" customHeight="1">
      <c r="A57" s="56">
        <v>2120804</v>
      </c>
      <c r="B57" s="33" t="s">
        <v>2115</v>
      </c>
      <c r="C57" s="35">
        <v>0</v>
      </c>
    </row>
    <row r="58" spans="1:3" ht="17.25" customHeight="1">
      <c r="A58" s="56">
        <v>2120805</v>
      </c>
      <c r="B58" s="33" t="s">
        <v>2116</v>
      </c>
      <c r="C58" s="35">
        <v>0</v>
      </c>
    </row>
    <row r="59" spans="1:3" ht="17.25" customHeight="1">
      <c r="A59" s="56">
        <v>2120806</v>
      </c>
      <c r="B59" s="33" t="s">
        <v>2117</v>
      </c>
      <c r="C59" s="35">
        <v>0</v>
      </c>
    </row>
    <row r="60" spans="1:3" ht="17.25" customHeight="1">
      <c r="A60" s="56">
        <v>2120807</v>
      </c>
      <c r="B60" s="33" t="s">
        <v>2118</v>
      </c>
      <c r="C60" s="35">
        <v>0</v>
      </c>
    </row>
    <row r="61" spans="1:3" ht="17.25" customHeight="1">
      <c r="A61" s="56">
        <v>2120809</v>
      </c>
      <c r="B61" s="33" t="s">
        <v>2119</v>
      </c>
      <c r="C61" s="35">
        <v>0</v>
      </c>
    </row>
    <row r="62" spans="1:3" ht="17.25" customHeight="1">
      <c r="A62" s="56">
        <v>2120810</v>
      </c>
      <c r="B62" s="33" t="s">
        <v>2120</v>
      </c>
      <c r="C62" s="35">
        <v>2720</v>
      </c>
    </row>
    <row r="63" spans="1:3" ht="17.25" customHeight="1">
      <c r="A63" s="56">
        <v>2120811</v>
      </c>
      <c r="B63" s="33" t="s">
        <v>2121</v>
      </c>
      <c r="C63" s="35">
        <v>0</v>
      </c>
    </row>
    <row r="64" spans="1:3" ht="17.25" customHeight="1">
      <c r="A64" s="56">
        <v>2120813</v>
      </c>
      <c r="B64" s="33" t="s">
        <v>1625</v>
      </c>
      <c r="C64" s="35">
        <v>0</v>
      </c>
    </row>
    <row r="65" spans="1:3" ht="17.25" customHeight="1">
      <c r="A65" s="56">
        <v>2120899</v>
      </c>
      <c r="B65" s="33" t="s">
        <v>2122</v>
      </c>
      <c r="C65" s="35">
        <v>0</v>
      </c>
    </row>
    <row r="66" spans="1:3" ht="17.25" customHeight="1">
      <c r="A66" s="56">
        <v>21210</v>
      </c>
      <c r="B66" s="60" t="s">
        <v>2123</v>
      </c>
      <c r="C66" s="34">
        <f>SUM(C67:C69)</f>
        <v>0</v>
      </c>
    </row>
    <row r="67" spans="1:3" ht="17.25" customHeight="1">
      <c r="A67" s="56">
        <v>2121001</v>
      </c>
      <c r="B67" s="33" t="s">
        <v>2112</v>
      </c>
      <c r="C67" s="35">
        <v>0</v>
      </c>
    </row>
    <row r="68" spans="1:3" ht="17.25" customHeight="1">
      <c r="A68" s="56">
        <v>2121002</v>
      </c>
      <c r="B68" s="33" t="s">
        <v>2113</v>
      </c>
      <c r="C68" s="35">
        <v>0</v>
      </c>
    </row>
    <row r="69" spans="1:3" ht="17.25" customHeight="1">
      <c r="A69" s="56">
        <v>2121099</v>
      </c>
      <c r="B69" s="33" t="s">
        <v>2124</v>
      </c>
      <c r="C69" s="35">
        <v>0</v>
      </c>
    </row>
    <row r="70" spans="1:3" ht="17.25" customHeight="1">
      <c r="A70" s="56">
        <v>21211</v>
      </c>
      <c r="B70" s="60" t="s">
        <v>2125</v>
      </c>
      <c r="C70" s="35">
        <v>0</v>
      </c>
    </row>
    <row r="71" spans="1:3" ht="17.25" customHeight="1">
      <c r="A71" s="56">
        <v>21213</v>
      </c>
      <c r="B71" s="60" t="s">
        <v>2126</v>
      </c>
      <c r="C71" s="34">
        <f>SUM(C72:C76)</f>
        <v>0</v>
      </c>
    </row>
    <row r="72" spans="1:3" ht="17.25" customHeight="1">
      <c r="A72" s="56">
        <v>2121301</v>
      </c>
      <c r="B72" s="33" t="s">
        <v>2127</v>
      </c>
      <c r="C72" s="35">
        <v>0</v>
      </c>
    </row>
    <row r="73" spans="1:3" ht="17.25" customHeight="1">
      <c r="A73" s="56">
        <v>2121302</v>
      </c>
      <c r="B73" s="33" t="s">
        <v>2128</v>
      </c>
      <c r="C73" s="35">
        <v>0</v>
      </c>
    </row>
    <row r="74" spans="1:3" ht="17.25" customHeight="1">
      <c r="A74" s="56">
        <v>2121303</v>
      </c>
      <c r="B74" s="33" t="s">
        <v>2129</v>
      </c>
      <c r="C74" s="35">
        <v>0</v>
      </c>
    </row>
    <row r="75" spans="1:3" ht="17.25" customHeight="1">
      <c r="A75" s="56">
        <v>2121304</v>
      </c>
      <c r="B75" s="33" t="s">
        <v>2130</v>
      </c>
      <c r="C75" s="35">
        <v>0</v>
      </c>
    </row>
    <row r="76" spans="1:3" ht="17.25" customHeight="1">
      <c r="A76" s="56">
        <v>2121399</v>
      </c>
      <c r="B76" s="33" t="s">
        <v>2131</v>
      </c>
      <c r="C76" s="35">
        <v>0</v>
      </c>
    </row>
    <row r="77" spans="1:3" ht="17.25" customHeight="1">
      <c r="A77" s="56">
        <v>21214</v>
      </c>
      <c r="B77" s="60" t="s">
        <v>2132</v>
      </c>
      <c r="C77" s="34">
        <f>SUM(C78:C80)</f>
        <v>0</v>
      </c>
    </row>
    <row r="78" spans="1:3" ht="17.25" customHeight="1">
      <c r="A78" s="56">
        <v>2121401</v>
      </c>
      <c r="B78" s="33" t="s">
        <v>2133</v>
      </c>
      <c r="C78" s="35">
        <v>0</v>
      </c>
    </row>
    <row r="79" spans="1:3" ht="17.25" customHeight="1">
      <c r="A79" s="56">
        <v>2121402</v>
      </c>
      <c r="B79" s="33" t="s">
        <v>2134</v>
      </c>
      <c r="C79" s="35">
        <v>0</v>
      </c>
    </row>
    <row r="80" spans="1:3" ht="17.25" customHeight="1">
      <c r="A80" s="56">
        <v>2121499</v>
      </c>
      <c r="B80" s="33" t="s">
        <v>2135</v>
      </c>
      <c r="C80" s="35">
        <v>0</v>
      </c>
    </row>
    <row r="81" spans="1:3" ht="17.25" customHeight="1">
      <c r="A81" s="56">
        <v>21215</v>
      </c>
      <c r="B81" s="60" t="s">
        <v>2136</v>
      </c>
      <c r="C81" s="34">
        <f>SUM(C82:C84)</f>
        <v>0</v>
      </c>
    </row>
    <row r="82" spans="1:3" ht="17.25" customHeight="1">
      <c r="A82" s="56">
        <v>2121501</v>
      </c>
      <c r="B82" s="33" t="s">
        <v>2137</v>
      </c>
      <c r="C82" s="35">
        <v>0</v>
      </c>
    </row>
    <row r="83" spans="1:3" ht="17.25" customHeight="1">
      <c r="A83" s="56">
        <v>2121502</v>
      </c>
      <c r="B83" s="33" t="s">
        <v>2138</v>
      </c>
      <c r="C83" s="35">
        <v>0</v>
      </c>
    </row>
    <row r="84" spans="1:3" ht="17.25" customHeight="1">
      <c r="A84" s="56">
        <v>2121599</v>
      </c>
      <c r="B84" s="33" t="s">
        <v>2139</v>
      </c>
      <c r="C84" s="35">
        <v>0</v>
      </c>
    </row>
    <row r="85" spans="1:3" ht="17.25" customHeight="1">
      <c r="A85" s="56">
        <v>21216</v>
      </c>
      <c r="B85" s="60" t="s">
        <v>2140</v>
      </c>
      <c r="C85" s="34">
        <f>SUM(C86:C88)</f>
        <v>12000</v>
      </c>
    </row>
    <row r="86" spans="1:3" ht="17.25" customHeight="1">
      <c r="A86" s="56">
        <v>2121601</v>
      </c>
      <c r="B86" s="33" t="s">
        <v>2137</v>
      </c>
      <c r="C86" s="35">
        <v>0</v>
      </c>
    </row>
    <row r="87" spans="1:3" ht="17.25" customHeight="1">
      <c r="A87" s="56">
        <v>2121602</v>
      </c>
      <c r="B87" s="33" t="s">
        <v>2138</v>
      </c>
      <c r="C87" s="35">
        <v>0</v>
      </c>
    </row>
    <row r="88" spans="1:3" ht="17.25" customHeight="1">
      <c r="A88" s="56">
        <v>2121699</v>
      </c>
      <c r="B88" s="33" t="s">
        <v>2141</v>
      </c>
      <c r="C88" s="35">
        <v>12000</v>
      </c>
    </row>
    <row r="89" spans="1:3" ht="17.25" customHeight="1">
      <c r="A89" s="56">
        <v>21217</v>
      </c>
      <c r="B89" s="60" t="s">
        <v>2142</v>
      </c>
      <c r="C89" s="34">
        <f>SUM(C90:C94)</f>
        <v>0</v>
      </c>
    </row>
    <row r="90" spans="1:3" ht="17.25" customHeight="1">
      <c r="A90" s="56">
        <v>2121701</v>
      </c>
      <c r="B90" s="33" t="s">
        <v>2143</v>
      </c>
      <c r="C90" s="35">
        <v>0</v>
      </c>
    </row>
    <row r="91" spans="1:3" ht="17.25" customHeight="1">
      <c r="A91" s="56">
        <v>2121702</v>
      </c>
      <c r="B91" s="33" t="s">
        <v>2144</v>
      </c>
      <c r="C91" s="35">
        <v>0</v>
      </c>
    </row>
    <row r="92" spans="1:3" ht="17.25" customHeight="1">
      <c r="A92" s="56">
        <v>2121703</v>
      </c>
      <c r="B92" s="33" t="s">
        <v>2145</v>
      </c>
      <c r="C92" s="35">
        <v>0</v>
      </c>
    </row>
    <row r="93" spans="1:3" ht="17.25" customHeight="1">
      <c r="A93" s="56">
        <v>2121704</v>
      </c>
      <c r="B93" s="33" t="s">
        <v>2146</v>
      </c>
      <c r="C93" s="35">
        <v>0</v>
      </c>
    </row>
    <row r="94" spans="1:3" ht="17.25" customHeight="1">
      <c r="A94" s="56">
        <v>2121799</v>
      </c>
      <c r="B94" s="33" t="s">
        <v>2147</v>
      </c>
      <c r="C94" s="35">
        <v>0</v>
      </c>
    </row>
    <row r="95" spans="1:3" ht="17.25" customHeight="1">
      <c r="A95" s="56">
        <v>21218</v>
      </c>
      <c r="B95" s="60" t="s">
        <v>2148</v>
      </c>
      <c r="C95" s="34">
        <f>SUM(C96:C97)</f>
        <v>0</v>
      </c>
    </row>
    <row r="96" spans="1:3" ht="17.25" customHeight="1">
      <c r="A96" s="56">
        <v>2121801</v>
      </c>
      <c r="B96" s="33" t="s">
        <v>2149</v>
      </c>
      <c r="C96" s="35">
        <v>0</v>
      </c>
    </row>
    <row r="97" spans="1:3" ht="17.25" customHeight="1">
      <c r="A97" s="56">
        <v>2121899</v>
      </c>
      <c r="B97" s="33" t="s">
        <v>2150</v>
      </c>
      <c r="C97" s="35">
        <v>0</v>
      </c>
    </row>
    <row r="98" spans="1:3" ht="17.25" customHeight="1">
      <c r="A98" s="56">
        <v>213</v>
      </c>
      <c r="B98" s="60" t="s">
        <v>1315</v>
      </c>
      <c r="C98" s="34">
        <f>SUM(C99,C104,C109,C114,C117)</f>
        <v>0</v>
      </c>
    </row>
    <row r="99" spans="1:3" ht="17.25" customHeight="1">
      <c r="A99" s="56">
        <v>21366</v>
      </c>
      <c r="B99" s="60" t="s">
        <v>2151</v>
      </c>
      <c r="C99" s="34">
        <f>SUM(C100:C103)</f>
        <v>0</v>
      </c>
    </row>
    <row r="100" spans="1:3" ht="17.25" customHeight="1">
      <c r="A100" s="56">
        <v>2136601</v>
      </c>
      <c r="B100" s="33" t="s">
        <v>2095</v>
      </c>
      <c r="C100" s="35">
        <v>0</v>
      </c>
    </row>
    <row r="101" spans="1:3" ht="17.25" customHeight="1">
      <c r="A101" s="56">
        <v>2136602</v>
      </c>
      <c r="B101" s="33" t="s">
        <v>2152</v>
      </c>
      <c r="C101" s="35">
        <v>0</v>
      </c>
    </row>
    <row r="102" spans="1:3" ht="17.25" customHeight="1">
      <c r="A102" s="56">
        <v>2136603</v>
      </c>
      <c r="B102" s="33" t="s">
        <v>2153</v>
      </c>
      <c r="C102" s="35">
        <v>0</v>
      </c>
    </row>
    <row r="103" spans="1:3" ht="17.25" customHeight="1">
      <c r="A103" s="56">
        <v>2136699</v>
      </c>
      <c r="B103" s="33" t="s">
        <v>2154</v>
      </c>
      <c r="C103" s="35">
        <v>0</v>
      </c>
    </row>
    <row r="104" spans="1:3" ht="17.25" customHeight="1">
      <c r="A104" s="56">
        <v>21367</v>
      </c>
      <c r="B104" s="60" t="s">
        <v>2155</v>
      </c>
      <c r="C104" s="34">
        <f>SUM(C105:C108)</f>
        <v>0</v>
      </c>
    </row>
    <row r="105" spans="1:3" ht="17.25" customHeight="1">
      <c r="A105" s="56">
        <v>2136701</v>
      </c>
      <c r="B105" s="33" t="s">
        <v>2095</v>
      </c>
      <c r="C105" s="35">
        <v>0</v>
      </c>
    </row>
    <row r="106" spans="1:3" ht="17.25" customHeight="1">
      <c r="A106" s="56">
        <v>2136702</v>
      </c>
      <c r="B106" s="33" t="s">
        <v>2152</v>
      </c>
      <c r="C106" s="35">
        <v>0</v>
      </c>
    </row>
    <row r="107" spans="1:3" ht="17.25" customHeight="1">
      <c r="A107" s="56">
        <v>2136703</v>
      </c>
      <c r="B107" s="33" t="s">
        <v>2156</v>
      </c>
      <c r="C107" s="35">
        <v>0</v>
      </c>
    </row>
    <row r="108" spans="1:3" ht="17.25" customHeight="1">
      <c r="A108" s="56">
        <v>2136799</v>
      </c>
      <c r="B108" s="33" t="s">
        <v>2157</v>
      </c>
      <c r="C108" s="35">
        <v>0</v>
      </c>
    </row>
    <row r="109" spans="1:3" ht="17.25" customHeight="1">
      <c r="A109" s="56">
        <v>21369</v>
      </c>
      <c r="B109" s="60" t="s">
        <v>2158</v>
      </c>
      <c r="C109" s="34">
        <f>SUM(C110:C113)</f>
        <v>0</v>
      </c>
    </row>
    <row r="110" spans="1:3" ht="17.25" customHeight="1">
      <c r="A110" s="56">
        <v>2136901</v>
      </c>
      <c r="B110" s="33" t="s">
        <v>1382</v>
      </c>
      <c r="C110" s="35">
        <v>0</v>
      </c>
    </row>
    <row r="111" spans="1:3" ht="17.25" customHeight="1">
      <c r="A111" s="56">
        <v>2136902</v>
      </c>
      <c r="B111" s="33" t="s">
        <v>2159</v>
      </c>
      <c r="C111" s="35">
        <v>0</v>
      </c>
    </row>
    <row r="112" spans="1:3" ht="17.25" customHeight="1">
      <c r="A112" s="56">
        <v>2136903</v>
      </c>
      <c r="B112" s="33" t="s">
        <v>2160</v>
      </c>
      <c r="C112" s="35">
        <v>0</v>
      </c>
    </row>
    <row r="113" spans="1:3" ht="17.25" customHeight="1">
      <c r="A113" s="56">
        <v>2136999</v>
      </c>
      <c r="B113" s="33" t="s">
        <v>2161</v>
      </c>
      <c r="C113" s="35">
        <v>0</v>
      </c>
    </row>
    <row r="114" spans="1:3" ht="17.25" customHeight="1">
      <c r="A114" s="56">
        <v>21370</v>
      </c>
      <c r="B114" s="60" t="s">
        <v>2162</v>
      </c>
      <c r="C114" s="34">
        <f>SUM(C115:C116)</f>
        <v>0</v>
      </c>
    </row>
    <row r="115" spans="1:3" ht="17.25" customHeight="1">
      <c r="A115" s="56">
        <v>2137001</v>
      </c>
      <c r="B115" s="33" t="s">
        <v>2163</v>
      </c>
      <c r="C115" s="35">
        <v>0</v>
      </c>
    </row>
    <row r="116" spans="1:3" ht="17.25" customHeight="1">
      <c r="A116" s="56">
        <v>2137099</v>
      </c>
      <c r="B116" s="33" t="s">
        <v>2164</v>
      </c>
      <c r="C116" s="35">
        <v>0</v>
      </c>
    </row>
    <row r="117" spans="1:3" ht="17.25" customHeight="1">
      <c r="A117" s="56">
        <v>21371</v>
      </c>
      <c r="B117" s="60" t="s">
        <v>2165</v>
      </c>
      <c r="C117" s="34">
        <f>SUM(C118:C121)</f>
        <v>0</v>
      </c>
    </row>
    <row r="118" spans="1:3" ht="17.25" customHeight="1">
      <c r="A118" s="56">
        <v>2137101</v>
      </c>
      <c r="B118" s="33" t="s">
        <v>2166</v>
      </c>
      <c r="C118" s="35">
        <v>0</v>
      </c>
    </row>
    <row r="119" spans="1:3" ht="17.25" customHeight="1">
      <c r="A119" s="56">
        <v>2137102</v>
      </c>
      <c r="B119" s="33" t="s">
        <v>2167</v>
      </c>
      <c r="C119" s="35">
        <v>0</v>
      </c>
    </row>
    <row r="120" spans="1:3" ht="17.25" customHeight="1">
      <c r="A120" s="56">
        <v>2137103</v>
      </c>
      <c r="B120" s="33" t="s">
        <v>2168</v>
      </c>
      <c r="C120" s="35">
        <v>0</v>
      </c>
    </row>
    <row r="121" spans="1:3" ht="17.25" customHeight="1">
      <c r="A121" s="56">
        <v>2137199</v>
      </c>
      <c r="B121" s="33" t="s">
        <v>2169</v>
      </c>
      <c r="C121" s="35">
        <v>0</v>
      </c>
    </row>
    <row r="122" spans="1:3" ht="17.25" customHeight="1">
      <c r="A122" s="56">
        <v>214</v>
      </c>
      <c r="B122" s="60" t="s">
        <v>1422</v>
      </c>
      <c r="C122" s="34">
        <f>SUM(C123,C128,C133,C138,C147,C154,C163,C166,C169,C170)</f>
        <v>0</v>
      </c>
    </row>
    <row r="123" spans="1:3" ht="17.25" customHeight="1">
      <c r="A123" s="56">
        <v>21460</v>
      </c>
      <c r="B123" s="60" t="s">
        <v>2170</v>
      </c>
      <c r="C123" s="34">
        <f>SUM(C124:C127)</f>
        <v>0</v>
      </c>
    </row>
    <row r="124" spans="1:3" ht="17.25" customHeight="1">
      <c r="A124" s="56">
        <v>2146001</v>
      </c>
      <c r="B124" s="33" t="s">
        <v>1424</v>
      </c>
      <c r="C124" s="35">
        <v>0</v>
      </c>
    </row>
    <row r="125" spans="1:3" ht="17.25" customHeight="1">
      <c r="A125" s="56">
        <v>2146002</v>
      </c>
      <c r="B125" s="33" t="s">
        <v>1425</v>
      </c>
      <c r="C125" s="35">
        <v>0</v>
      </c>
    </row>
    <row r="126" spans="1:3" ht="17.25" customHeight="1">
      <c r="A126" s="56">
        <v>2146003</v>
      </c>
      <c r="B126" s="33" t="s">
        <v>2171</v>
      </c>
      <c r="C126" s="35">
        <v>0</v>
      </c>
    </row>
    <row r="127" spans="1:3" ht="17.25" customHeight="1">
      <c r="A127" s="56">
        <v>2146099</v>
      </c>
      <c r="B127" s="33" t="s">
        <v>2172</v>
      </c>
      <c r="C127" s="35">
        <v>0</v>
      </c>
    </row>
    <row r="128" spans="1:3" ht="17.25" customHeight="1">
      <c r="A128" s="56">
        <v>21462</v>
      </c>
      <c r="B128" s="60" t="s">
        <v>2173</v>
      </c>
      <c r="C128" s="34">
        <f>SUM(C129:C132)</f>
        <v>0</v>
      </c>
    </row>
    <row r="129" spans="1:3" ht="17.25" customHeight="1">
      <c r="A129" s="56">
        <v>2146201</v>
      </c>
      <c r="B129" s="33" t="s">
        <v>2171</v>
      </c>
      <c r="C129" s="35">
        <v>0</v>
      </c>
    </row>
    <row r="130" spans="1:3" ht="17.25" customHeight="1">
      <c r="A130" s="56">
        <v>2146202</v>
      </c>
      <c r="B130" s="33" t="s">
        <v>2174</v>
      </c>
      <c r="C130" s="35">
        <v>0</v>
      </c>
    </row>
    <row r="131" spans="1:3" ht="17.25" customHeight="1">
      <c r="A131" s="56">
        <v>2146203</v>
      </c>
      <c r="B131" s="33" t="s">
        <v>2175</v>
      </c>
      <c r="C131" s="35">
        <v>0</v>
      </c>
    </row>
    <row r="132" spans="1:3" ht="17.25" customHeight="1">
      <c r="A132" s="56">
        <v>2146299</v>
      </c>
      <c r="B132" s="33" t="s">
        <v>2176</v>
      </c>
      <c r="C132" s="35">
        <v>0</v>
      </c>
    </row>
    <row r="133" spans="1:3" ht="17.25" customHeight="1">
      <c r="A133" s="56">
        <v>21463</v>
      </c>
      <c r="B133" s="60" t="s">
        <v>2177</v>
      </c>
      <c r="C133" s="34">
        <f>SUM(C134:C137)</f>
        <v>0</v>
      </c>
    </row>
    <row r="134" spans="1:3" ht="17.25" customHeight="1">
      <c r="A134" s="56">
        <v>2146301</v>
      </c>
      <c r="B134" s="33" t="s">
        <v>1431</v>
      </c>
      <c r="C134" s="35">
        <v>0</v>
      </c>
    </row>
    <row r="135" spans="1:3" ht="17.25" customHeight="1">
      <c r="A135" s="56">
        <v>2146302</v>
      </c>
      <c r="B135" s="33" t="s">
        <v>2178</v>
      </c>
      <c r="C135" s="35">
        <v>0</v>
      </c>
    </row>
    <row r="136" spans="1:3" ht="17.25" customHeight="1">
      <c r="A136" s="56">
        <v>2146303</v>
      </c>
      <c r="B136" s="33" t="s">
        <v>2179</v>
      </c>
      <c r="C136" s="35">
        <v>0</v>
      </c>
    </row>
    <row r="137" spans="1:3" ht="17.25" customHeight="1">
      <c r="A137" s="56">
        <v>2146399</v>
      </c>
      <c r="B137" s="33" t="s">
        <v>2180</v>
      </c>
      <c r="C137" s="35">
        <v>0</v>
      </c>
    </row>
    <row r="138" spans="1:3" ht="17.25" customHeight="1">
      <c r="A138" s="56">
        <v>21464</v>
      </c>
      <c r="B138" s="60" t="s">
        <v>2181</v>
      </c>
      <c r="C138" s="34">
        <f>SUM(C139:C146)</f>
        <v>0</v>
      </c>
    </row>
    <row r="139" spans="1:3" ht="17.25" customHeight="1">
      <c r="A139" s="56">
        <v>2146401</v>
      </c>
      <c r="B139" s="33" t="s">
        <v>2182</v>
      </c>
      <c r="C139" s="35">
        <v>0</v>
      </c>
    </row>
    <row r="140" spans="1:3" ht="17.25" customHeight="1">
      <c r="A140" s="56">
        <v>2146402</v>
      </c>
      <c r="B140" s="33" t="s">
        <v>2183</v>
      </c>
      <c r="C140" s="35">
        <v>0</v>
      </c>
    </row>
    <row r="141" spans="1:3" ht="17.25" customHeight="1">
      <c r="A141" s="56">
        <v>2146403</v>
      </c>
      <c r="B141" s="33" t="s">
        <v>2184</v>
      </c>
      <c r="C141" s="35">
        <v>0</v>
      </c>
    </row>
    <row r="142" spans="1:3" ht="17.25" customHeight="1">
      <c r="A142" s="56">
        <v>2146404</v>
      </c>
      <c r="B142" s="33" t="s">
        <v>2185</v>
      </c>
      <c r="C142" s="35">
        <v>0</v>
      </c>
    </row>
    <row r="143" spans="1:3" ht="17.25" customHeight="1">
      <c r="A143" s="56">
        <v>2146405</v>
      </c>
      <c r="B143" s="33" t="s">
        <v>2186</v>
      </c>
      <c r="C143" s="35">
        <v>0</v>
      </c>
    </row>
    <row r="144" spans="1:3" ht="17.25" customHeight="1">
      <c r="A144" s="56">
        <v>2146406</v>
      </c>
      <c r="B144" s="33" t="s">
        <v>2187</v>
      </c>
      <c r="C144" s="35">
        <v>0</v>
      </c>
    </row>
    <row r="145" spans="1:3" ht="17.25" customHeight="1">
      <c r="A145" s="56">
        <v>2146407</v>
      </c>
      <c r="B145" s="33" t="s">
        <v>2188</v>
      </c>
      <c r="C145" s="35">
        <v>0</v>
      </c>
    </row>
    <row r="146" spans="1:3" ht="17.25" customHeight="1">
      <c r="A146" s="56">
        <v>2146499</v>
      </c>
      <c r="B146" s="33" t="s">
        <v>2189</v>
      </c>
      <c r="C146" s="35">
        <v>0</v>
      </c>
    </row>
    <row r="147" spans="1:3" ht="17.25" customHeight="1">
      <c r="A147" s="56">
        <v>21468</v>
      </c>
      <c r="B147" s="60" t="s">
        <v>2190</v>
      </c>
      <c r="C147" s="34">
        <f>SUM(C148:C153)</f>
        <v>0</v>
      </c>
    </row>
    <row r="148" spans="1:3" ht="17.25" customHeight="1">
      <c r="A148" s="56">
        <v>2146801</v>
      </c>
      <c r="B148" s="33" t="s">
        <v>2191</v>
      </c>
      <c r="C148" s="35">
        <v>0</v>
      </c>
    </row>
    <row r="149" spans="1:3" ht="17.25" customHeight="1">
      <c r="A149" s="56">
        <v>2146802</v>
      </c>
      <c r="B149" s="33" t="s">
        <v>2192</v>
      </c>
      <c r="C149" s="35">
        <v>0</v>
      </c>
    </row>
    <row r="150" spans="1:3" ht="17.25" customHeight="1">
      <c r="A150" s="56">
        <v>2146803</v>
      </c>
      <c r="B150" s="33" t="s">
        <v>2193</v>
      </c>
      <c r="C150" s="35">
        <v>0</v>
      </c>
    </row>
    <row r="151" spans="1:3" ht="17.25" customHeight="1">
      <c r="A151" s="56">
        <v>2146804</v>
      </c>
      <c r="B151" s="33" t="s">
        <v>2194</v>
      </c>
      <c r="C151" s="35">
        <v>0</v>
      </c>
    </row>
    <row r="152" spans="1:3" ht="17.25" customHeight="1">
      <c r="A152" s="56">
        <v>2146805</v>
      </c>
      <c r="B152" s="33" t="s">
        <v>2195</v>
      </c>
      <c r="C152" s="35">
        <v>0</v>
      </c>
    </row>
    <row r="153" spans="1:3" ht="17.25" customHeight="1">
      <c r="A153" s="56">
        <v>2146899</v>
      </c>
      <c r="B153" s="33" t="s">
        <v>2196</v>
      </c>
      <c r="C153" s="35">
        <v>0</v>
      </c>
    </row>
    <row r="154" spans="1:3" ht="17.25" customHeight="1">
      <c r="A154" s="56">
        <v>21469</v>
      </c>
      <c r="B154" s="60" t="s">
        <v>2197</v>
      </c>
      <c r="C154" s="34">
        <f>SUM(C155:C162)</f>
        <v>0</v>
      </c>
    </row>
    <row r="155" spans="1:3" ht="17.25" customHeight="1">
      <c r="A155" s="56">
        <v>2146901</v>
      </c>
      <c r="B155" s="33" t="s">
        <v>2198</v>
      </c>
      <c r="C155" s="35">
        <v>0</v>
      </c>
    </row>
    <row r="156" spans="1:3" ht="17.25" customHeight="1">
      <c r="A156" s="56">
        <v>2146902</v>
      </c>
      <c r="B156" s="33" t="s">
        <v>1452</v>
      </c>
      <c r="C156" s="35">
        <v>0</v>
      </c>
    </row>
    <row r="157" spans="1:3" ht="17.25" customHeight="1">
      <c r="A157" s="56">
        <v>2146903</v>
      </c>
      <c r="B157" s="33" t="s">
        <v>2199</v>
      </c>
      <c r="C157" s="35">
        <v>0</v>
      </c>
    </row>
    <row r="158" spans="1:3" ht="17.25" customHeight="1">
      <c r="A158" s="56">
        <v>2146904</v>
      </c>
      <c r="B158" s="33" t="s">
        <v>2200</v>
      </c>
      <c r="C158" s="35">
        <v>0</v>
      </c>
    </row>
    <row r="159" spans="1:3" ht="17.25" customHeight="1">
      <c r="A159" s="56">
        <v>2146906</v>
      </c>
      <c r="B159" s="33" t="s">
        <v>2201</v>
      </c>
      <c r="C159" s="35">
        <v>0</v>
      </c>
    </row>
    <row r="160" spans="1:3" ht="17.25" customHeight="1">
      <c r="A160" s="56">
        <v>2146907</v>
      </c>
      <c r="B160" s="33" t="s">
        <v>2202</v>
      </c>
      <c r="C160" s="35">
        <v>0</v>
      </c>
    </row>
    <row r="161" spans="1:3" ht="17.25" customHeight="1">
      <c r="A161" s="56">
        <v>2146908</v>
      </c>
      <c r="B161" s="33" t="s">
        <v>2203</v>
      </c>
      <c r="C161" s="35">
        <v>0</v>
      </c>
    </row>
    <row r="162" spans="1:3" ht="17.25" customHeight="1">
      <c r="A162" s="56">
        <v>2146999</v>
      </c>
      <c r="B162" s="33" t="s">
        <v>2204</v>
      </c>
      <c r="C162" s="35">
        <v>0</v>
      </c>
    </row>
    <row r="163" spans="1:3" ht="17.25" customHeight="1">
      <c r="A163" s="56">
        <v>21470</v>
      </c>
      <c r="B163" s="60" t="s">
        <v>2205</v>
      </c>
      <c r="C163" s="34">
        <f>SUM(C164:C165)</f>
        <v>0</v>
      </c>
    </row>
    <row r="164" spans="1:3" ht="17.25" customHeight="1">
      <c r="A164" s="56">
        <v>2147001</v>
      </c>
      <c r="B164" s="33" t="s">
        <v>2206</v>
      </c>
      <c r="C164" s="35">
        <v>0</v>
      </c>
    </row>
    <row r="165" spans="1:3" ht="17.25" customHeight="1">
      <c r="A165" s="56">
        <v>2147099</v>
      </c>
      <c r="B165" s="33" t="s">
        <v>2207</v>
      </c>
      <c r="C165" s="35">
        <v>0</v>
      </c>
    </row>
    <row r="166" spans="1:3" ht="17.25" customHeight="1">
      <c r="A166" s="56">
        <v>21471</v>
      </c>
      <c r="B166" s="60" t="s">
        <v>2208</v>
      </c>
      <c r="C166" s="34">
        <f>SUM(C167:C168)</f>
        <v>0</v>
      </c>
    </row>
    <row r="167" spans="1:3" ht="17.25" customHeight="1">
      <c r="A167" s="56">
        <v>2147101</v>
      </c>
      <c r="B167" s="33" t="s">
        <v>2206</v>
      </c>
      <c r="C167" s="35">
        <v>0</v>
      </c>
    </row>
    <row r="168" spans="1:3" ht="17.25" customHeight="1">
      <c r="A168" s="56">
        <v>2147199</v>
      </c>
      <c r="B168" s="33" t="s">
        <v>2209</v>
      </c>
      <c r="C168" s="35">
        <v>0</v>
      </c>
    </row>
    <row r="169" spans="1:3" ht="17.25" customHeight="1">
      <c r="A169" s="56">
        <v>21472</v>
      </c>
      <c r="B169" s="60" t="s">
        <v>2210</v>
      </c>
      <c r="C169" s="35">
        <v>0</v>
      </c>
    </row>
    <row r="170" spans="1:3" ht="17.25" customHeight="1">
      <c r="A170" s="56">
        <v>21473</v>
      </c>
      <c r="B170" s="60" t="s">
        <v>2211</v>
      </c>
      <c r="C170" s="34">
        <f>SUM(C171:C173)</f>
        <v>0</v>
      </c>
    </row>
    <row r="171" spans="1:3" ht="17.25" customHeight="1">
      <c r="A171" s="56">
        <v>2147301</v>
      </c>
      <c r="B171" s="33" t="s">
        <v>2212</v>
      </c>
      <c r="C171" s="35">
        <v>0</v>
      </c>
    </row>
    <row r="172" spans="1:3" ht="17.25" customHeight="1">
      <c r="A172" s="56">
        <v>2147303</v>
      </c>
      <c r="B172" s="33" t="s">
        <v>2213</v>
      </c>
      <c r="C172" s="35">
        <v>0</v>
      </c>
    </row>
    <row r="173" spans="1:3" ht="17.25" customHeight="1">
      <c r="A173" s="56">
        <v>2147399</v>
      </c>
      <c r="B173" s="33" t="s">
        <v>2214</v>
      </c>
      <c r="C173" s="35">
        <v>0</v>
      </c>
    </row>
    <row r="174" spans="1:3" ht="17.25" customHeight="1">
      <c r="A174" s="56">
        <v>215</v>
      </c>
      <c r="B174" s="60" t="s">
        <v>1473</v>
      </c>
      <c r="C174" s="34">
        <f>C175</f>
        <v>0</v>
      </c>
    </row>
    <row r="175" spans="1:3" ht="17.25" customHeight="1">
      <c r="A175" s="56">
        <v>21562</v>
      </c>
      <c r="B175" s="60" t="s">
        <v>2215</v>
      </c>
      <c r="C175" s="34">
        <f>SUM(C176:C178)</f>
        <v>0</v>
      </c>
    </row>
    <row r="176" spans="1:3" ht="17.25" customHeight="1">
      <c r="A176" s="56">
        <v>2156201</v>
      </c>
      <c r="B176" s="33" t="s">
        <v>2216</v>
      </c>
      <c r="C176" s="35">
        <v>0</v>
      </c>
    </row>
    <row r="177" spans="1:3" ht="17.25" customHeight="1">
      <c r="A177" s="56">
        <v>2156202</v>
      </c>
      <c r="B177" s="33" t="s">
        <v>2217</v>
      </c>
      <c r="C177" s="35">
        <v>0</v>
      </c>
    </row>
    <row r="178" spans="1:3" ht="17.25" customHeight="1">
      <c r="A178" s="56">
        <v>2156299</v>
      </c>
      <c r="B178" s="33" t="s">
        <v>2218</v>
      </c>
      <c r="C178" s="35">
        <v>0</v>
      </c>
    </row>
    <row r="179" spans="1:3" ht="17.25" customHeight="1">
      <c r="A179" s="56">
        <v>217</v>
      </c>
      <c r="B179" s="60" t="s">
        <v>1533</v>
      </c>
      <c r="C179" s="34">
        <f>C180</f>
        <v>0</v>
      </c>
    </row>
    <row r="180" spans="1:3" ht="17.25" customHeight="1">
      <c r="A180" s="56">
        <v>21704</v>
      </c>
      <c r="B180" s="60" t="s">
        <v>1553</v>
      </c>
      <c r="C180" s="34">
        <f>SUM(C181:C182)</f>
        <v>0</v>
      </c>
    </row>
    <row r="181" spans="1:3" ht="17.25" customHeight="1">
      <c r="A181" s="56">
        <v>2170402</v>
      </c>
      <c r="B181" s="33" t="s">
        <v>2219</v>
      </c>
      <c r="C181" s="35">
        <v>0</v>
      </c>
    </row>
    <row r="182" spans="1:3" ht="17.25" customHeight="1">
      <c r="A182" s="56">
        <v>2170403</v>
      </c>
      <c r="B182" s="33" t="s">
        <v>2220</v>
      </c>
      <c r="C182" s="35">
        <v>0</v>
      </c>
    </row>
    <row r="183" spans="1:3" ht="17.25" customHeight="1">
      <c r="A183" s="56">
        <v>229</v>
      </c>
      <c r="B183" s="60" t="s">
        <v>1791</v>
      </c>
      <c r="C183" s="34">
        <f>C184+C188+C197</f>
        <v>362</v>
      </c>
    </row>
    <row r="184" spans="1:3" ht="17.25" customHeight="1">
      <c r="A184" s="56">
        <v>22904</v>
      </c>
      <c r="B184" s="60" t="s">
        <v>2221</v>
      </c>
      <c r="C184" s="34">
        <f>SUM(C185:C187)</f>
        <v>0</v>
      </c>
    </row>
    <row r="185" spans="1:3" ht="17.25" customHeight="1">
      <c r="A185" s="56">
        <v>2290401</v>
      </c>
      <c r="B185" s="33" t="s">
        <v>2222</v>
      </c>
      <c r="C185" s="35">
        <v>0</v>
      </c>
    </row>
    <row r="186" spans="1:3" ht="17.25" customHeight="1">
      <c r="A186" s="56">
        <v>2290402</v>
      </c>
      <c r="B186" s="33" t="s">
        <v>2223</v>
      </c>
      <c r="C186" s="35">
        <v>0</v>
      </c>
    </row>
    <row r="187" spans="1:3" ht="17.25" customHeight="1">
      <c r="A187" s="56">
        <v>2290403</v>
      </c>
      <c r="B187" s="33" t="s">
        <v>2224</v>
      </c>
      <c r="C187" s="35">
        <v>0</v>
      </c>
    </row>
    <row r="188" spans="1:3" ht="17.25" customHeight="1">
      <c r="A188" s="56">
        <v>22908</v>
      </c>
      <c r="B188" s="60" t="s">
        <v>2225</v>
      </c>
      <c r="C188" s="34">
        <f>SUM(C189:C196)</f>
        <v>0</v>
      </c>
    </row>
    <row r="189" spans="1:3" ht="17.25" customHeight="1">
      <c r="A189" s="56">
        <v>2290802</v>
      </c>
      <c r="B189" s="33" t="s">
        <v>2226</v>
      </c>
      <c r="C189" s="35">
        <v>0</v>
      </c>
    </row>
    <row r="190" spans="1:3" ht="17.25" customHeight="1">
      <c r="A190" s="56">
        <v>2290803</v>
      </c>
      <c r="B190" s="33" t="s">
        <v>2227</v>
      </c>
      <c r="C190" s="35">
        <v>0</v>
      </c>
    </row>
    <row r="191" spans="1:3" ht="17.25" customHeight="1">
      <c r="A191" s="56">
        <v>2290804</v>
      </c>
      <c r="B191" s="33" t="s">
        <v>2228</v>
      </c>
      <c r="C191" s="35">
        <v>0</v>
      </c>
    </row>
    <row r="192" spans="1:3" ht="17.25" customHeight="1">
      <c r="A192" s="56">
        <v>2290805</v>
      </c>
      <c r="B192" s="33" t="s">
        <v>2229</v>
      </c>
      <c r="C192" s="35">
        <v>0</v>
      </c>
    </row>
    <row r="193" spans="1:3" ht="17.25" customHeight="1">
      <c r="A193" s="56">
        <v>2290806</v>
      </c>
      <c r="B193" s="33" t="s">
        <v>2230</v>
      </c>
      <c r="C193" s="35">
        <v>0</v>
      </c>
    </row>
    <row r="194" spans="1:3" ht="17.25" customHeight="1">
      <c r="A194" s="56">
        <v>2290807</v>
      </c>
      <c r="B194" s="33" t="s">
        <v>2231</v>
      </c>
      <c r="C194" s="35">
        <v>0</v>
      </c>
    </row>
    <row r="195" spans="1:3" ht="17.25" customHeight="1">
      <c r="A195" s="56">
        <v>2290808</v>
      </c>
      <c r="B195" s="33" t="s">
        <v>2232</v>
      </c>
      <c r="C195" s="35">
        <v>0</v>
      </c>
    </row>
    <row r="196" spans="1:3" ht="17.25" customHeight="1">
      <c r="A196" s="56">
        <v>2290899</v>
      </c>
      <c r="B196" s="33" t="s">
        <v>2233</v>
      </c>
      <c r="C196" s="35">
        <v>0</v>
      </c>
    </row>
    <row r="197" spans="1:3" ht="17.25" customHeight="1">
      <c r="A197" s="56">
        <v>22960</v>
      </c>
      <c r="B197" s="60" t="s">
        <v>2234</v>
      </c>
      <c r="C197" s="34">
        <f>SUM(C198:C208)</f>
        <v>362</v>
      </c>
    </row>
    <row r="198" spans="1:3" ht="17.25" customHeight="1">
      <c r="A198" s="56">
        <v>2296001</v>
      </c>
      <c r="B198" s="33" t="s">
        <v>2235</v>
      </c>
      <c r="C198" s="35">
        <v>0</v>
      </c>
    </row>
    <row r="199" spans="1:3" ht="17.25" customHeight="1">
      <c r="A199" s="56">
        <v>2296002</v>
      </c>
      <c r="B199" s="33" t="s">
        <v>2236</v>
      </c>
      <c r="C199" s="35">
        <v>241</v>
      </c>
    </row>
    <row r="200" spans="1:3" ht="17.25" customHeight="1">
      <c r="A200" s="56">
        <v>2296003</v>
      </c>
      <c r="B200" s="33" t="s">
        <v>2237</v>
      </c>
      <c r="C200" s="35">
        <v>120</v>
      </c>
    </row>
    <row r="201" spans="1:3" ht="17.25" customHeight="1">
      <c r="A201" s="56">
        <v>2296004</v>
      </c>
      <c r="B201" s="33" t="s">
        <v>2238</v>
      </c>
      <c r="C201" s="35">
        <v>0</v>
      </c>
    </row>
    <row r="202" spans="1:3" ht="17.25" customHeight="1">
      <c r="A202" s="56">
        <v>2296005</v>
      </c>
      <c r="B202" s="33" t="s">
        <v>2239</v>
      </c>
      <c r="C202" s="35">
        <v>0</v>
      </c>
    </row>
    <row r="203" spans="1:3" ht="17.25" customHeight="1">
      <c r="A203" s="56">
        <v>2296006</v>
      </c>
      <c r="B203" s="33" t="s">
        <v>2240</v>
      </c>
      <c r="C203" s="35">
        <v>0</v>
      </c>
    </row>
    <row r="204" spans="1:3" ht="17.25" customHeight="1">
      <c r="A204" s="56">
        <v>2296010</v>
      </c>
      <c r="B204" s="33" t="s">
        <v>2241</v>
      </c>
      <c r="C204" s="35">
        <v>0</v>
      </c>
    </row>
    <row r="205" spans="1:3" ht="17.25" customHeight="1">
      <c r="A205" s="56">
        <v>2296011</v>
      </c>
      <c r="B205" s="33" t="s">
        <v>2242</v>
      </c>
      <c r="C205" s="35">
        <v>0</v>
      </c>
    </row>
    <row r="206" spans="1:3" ht="17.25" customHeight="1">
      <c r="A206" s="56">
        <v>2296012</v>
      </c>
      <c r="B206" s="33" t="s">
        <v>2243</v>
      </c>
      <c r="C206" s="35">
        <v>0</v>
      </c>
    </row>
    <row r="207" spans="1:3" ht="17.25" customHeight="1">
      <c r="A207" s="56">
        <v>2296013</v>
      </c>
      <c r="B207" s="33" t="s">
        <v>2244</v>
      </c>
      <c r="C207" s="35">
        <v>1</v>
      </c>
    </row>
    <row r="208" spans="1:3" ht="17.25" customHeight="1">
      <c r="A208" s="56">
        <v>2296099</v>
      </c>
      <c r="B208" s="33" t="s">
        <v>2245</v>
      </c>
      <c r="C208" s="35">
        <v>0</v>
      </c>
    </row>
    <row r="209" spans="1:3" ht="17.25" customHeight="1">
      <c r="A209" s="56">
        <v>232</v>
      </c>
      <c r="B209" s="60" t="s">
        <v>1723</v>
      </c>
      <c r="C209" s="34">
        <f>C210</f>
        <v>95</v>
      </c>
    </row>
    <row r="210" spans="1:3" ht="17.25" customHeight="1">
      <c r="A210" s="56">
        <v>23204</v>
      </c>
      <c r="B210" s="60" t="s">
        <v>2246</v>
      </c>
      <c r="C210" s="34">
        <f>SUM(C211:C227)</f>
        <v>95</v>
      </c>
    </row>
    <row r="211" spans="1:3" ht="17.25" customHeight="1">
      <c r="A211" s="56">
        <v>2320401</v>
      </c>
      <c r="B211" s="33" t="s">
        <v>2247</v>
      </c>
      <c r="C211" s="35">
        <v>0</v>
      </c>
    </row>
    <row r="212" spans="1:3" ht="17.25" customHeight="1">
      <c r="A212" s="56">
        <v>2320402</v>
      </c>
      <c r="B212" s="33" t="s">
        <v>2248</v>
      </c>
      <c r="C212" s="35">
        <v>0</v>
      </c>
    </row>
    <row r="213" spans="1:3" ht="17.25" customHeight="1">
      <c r="A213" s="56">
        <v>2320405</v>
      </c>
      <c r="B213" s="33" t="s">
        <v>2249</v>
      </c>
      <c r="C213" s="35">
        <v>0</v>
      </c>
    </row>
    <row r="214" spans="1:3" ht="17.25" customHeight="1">
      <c r="A214" s="56">
        <v>2320411</v>
      </c>
      <c r="B214" s="33" t="s">
        <v>2250</v>
      </c>
      <c r="C214" s="35">
        <v>95</v>
      </c>
    </row>
    <row r="215" spans="1:3" ht="17.25" customHeight="1">
      <c r="A215" s="56">
        <v>2320412</v>
      </c>
      <c r="B215" s="33" t="s">
        <v>2251</v>
      </c>
      <c r="C215" s="35">
        <v>0</v>
      </c>
    </row>
    <row r="216" spans="1:3" ht="17.25" customHeight="1">
      <c r="A216" s="56">
        <v>2320413</v>
      </c>
      <c r="B216" s="33" t="s">
        <v>2252</v>
      </c>
      <c r="C216" s="35">
        <v>0</v>
      </c>
    </row>
    <row r="217" spans="1:3" ht="17.25" customHeight="1">
      <c r="A217" s="56">
        <v>2320414</v>
      </c>
      <c r="B217" s="33" t="s">
        <v>2253</v>
      </c>
      <c r="C217" s="35">
        <v>0</v>
      </c>
    </row>
    <row r="218" spans="1:3" ht="17.25" customHeight="1">
      <c r="A218" s="56">
        <v>2320416</v>
      </c>
      <c r="B218" s="33" t="s">
        <v>2254</v>
      </c>
      <c r="C218" s="35">
        <v>0</v>
      </c>
    </row>
    <row r="219" spans="1:3" ht="17.25" customHeight="1">
      <c r="A219" s="56">
        <v>2320417</v>
      </c>
      <c r="B219" s="33" t="s">
        <v>2255</v>
      </c>
      <c r="C219" s="35">
        <v>0</v>
      </c>
    </row>
    <row r="220" spans="1:3" ht="17.25" customHeight="1">
      <c r="A220" s="56">
        <v>2320418</v>
      </c>
      <c r="B220" s="33" t="s">
        <v>2256</v>
      </c>
      <c r="C220" s="35">
        <v>0</v>
      </c>
    </row>
    <row r="221" spans="1:3" ht="17.25" customHeight="1">
      <c r="A221" s="56">
        <v>2320419</v>
      </c>
      <c r="B221" s="33" t="s">
        <v>2257</v>
      </c>
      <c r="C221" s="35">
        <v>0</v>
      </c>
    </row>
    <row r="222" spans="1:3" ht="17.25" customHeight="1">
      <c r="A222" s="56">
        <v>2320420</v>
      </c>
      <c r="B222" s="33" t="s">
        <v>2258</v>
      </c>
      <c r="C222" s="35">
        <v>0</v>
      </c>
    </row>
    <row r="223" spans="1:3" ht="17.25" customHeight="1">
      <c r="A223" s="56">
        <v>2320431</v>
      </c>
      <c r="B223" s="33" t="s">
        <v>2259</v>
      </c>
      <c r="C223" s="35">
        <v>0</v>
      </c>
    </row>
    <row r="224" spans="1:3" ht="17.25" customHeight="1">
      <c r="A224" s="56">
        <v>2320432</v>
      </c>
      <c r="B224" s="33" t="s">
        <v>2260</v>
      </c>
      <c r="C224" s="35">
        <v>0</v>
      </c>
    </row>
    <row r="225" spans="1:3" ht="17.25" customHeight="1">
      <c r="A225" s="56">
        <v>2320433</v>
      </c>
      <c r="B225" s="33" t="s">
        <v>2261</v>
      </c>
      <c r="C225" s="35">
        <v>0</v>
      </c>
    </row>
    <row r="226" spans="1:3" ht="17.25" customHeight="1">
      <c r="A226" s="56">
        <v>2320498</v>
      </c>
      <c r="B226" s="33" t="s">
        <v>2262</v>
      </c>
      <c r="C226" s="35">
        <v>0</v>
      </c>
    </row>
    <row r="227" spans="1:3" ht="17.25" customHeight="1">
      <c r="A227" s="56">
        <v>2320499</v>
      </c>
      <c r="B227" s="33" t="s">
        <v>2263</v>
      </c>
      <c r="C227" s="35">
        <v>0</v>
      </c>
    </row>
    <row r="228" spans="1:3" ht="17.25" customHeight="1">
      <c r="A228" s="56">
        <v>233</v>
      </c>
      <c r="B228" s="60" t="s">
        <v>1731</v>
      </c>
      <c r="C228" s="34">
        <f>C229</f>
        <v>12</v>
      </c>
    </row>
    <row r="229" spans="1:3" ht="17.25" customHeight="1">
      <c r="A229" s="56">
        <v>23304</v>
      </c>
      <c r="B229" s="60" t="s">
        <v>2264</v>
      </c>
      <c r="C229" s="34">
        <f>SUM(C230:C246)</f>
        <v>12</v>
      </c>
    </row>
    <row r="230" spans="1:3" ht="17.25" customHeight="1">
      <c r="A230" s="56">
        <v>2330401</v>
      </c>
      <c r="B230" s="33" t="s">
        <v>2265</v>
      </c>
      <c r="C230" s="35">
        <v>0</v>
      </c>
    </row>
    <row r="231" spans="1:3" ht="17.25" customHeight="1">
      <c r="A231" s="56">
        <v>2330402</v>
      </c>
      <c r="B231" s="33" t="s">
        <v>2266</v>
      </c>
      <c r="C231" s="35">
        <v>0</v>
      </c>
    </row>
    <row r="232" spans="1:3" ht="17.25" customHeight="1">
      <c r="A232" s="56">
        <v>2330405</v>
      </c>
      <c r="B232" s="33" t="s">
        <v>2267</v>
      </c>
      <c r="C232" s="35">
        <v>0</v>
      </c>
    </row>
    <row r="233" spans="1:3" ht="17.25" customHeight="1">
      <c r="A233" s="56">
        <v>2330411</v>
      </c>
      <c r="B233" s="33" t="s">
        <v>2268</v>
      </c>
      <c r="C233" s="35">
        <v>0</v>
      </c>
    </row>
    <row r="234" spans="1:3" ht="17.25" customHeight="1">
      <c r="A234" s="56">
        <v>2330412</v>
      </c>
      <c r="B234" s="33" t="s">
        <v>2269</v>
      </c>
      <c r="C234" s="35">
        <v>0</v>
      </c>
    </row>
    <row r="235" spans="1:3" ht="17.25" customHeight="1">
      <c r="A235" s="56">
        <v>2330413</v>
      </c>
      <c r="B235" s="33" t="s">
        <v>2270</v>
      </c>
      <c r="C235" s="35">
        <v>0</v>
      </c>
    </row>
    <row r="236" spans="1:3" ht="17.25" customHeight="1">
      <c r="A236" s="56">
        <v>2330414</v>
      </c>
      <c r="B236" s="33" t="s">
        <v>2271</v>
      </c>
      <c r="C236" s="35">
        <v>0</v>
      </c>
    </row>
    <row r="237" spans="1:3" ht="17.25" customHeight="1">
      <c r="A237" s="56">
        <v>2330416</v>
      </c>
      <c r="B237" s="33" t="s">
        <v>2272</v>
      </c>
      <c r="C237" s="35">
        <v>0</v>
      </c>
    </row>
    <row r="238" spans="1:3" ht="17.25" customHeight="1">
      <c r="A238" s="56">
        <v>2330417</v>
      </c>
      <c r="B238" s="33" t="s">
        <v>2273</v>
      </c>
      <c r="C238" s="35">
        <v>0</v>
      </c>
    </row>
    <row r="239" spans="1:3" ht="17.25" customHeight="1">
      <c r="A239" s="56">
        <v>2330418</v>
      </c>
      <c r="B239" s="33" t="s">
        <v>2274</v>
      </c>
      <c r="C239" s="35">
        <v>0</v>
      </c>
    </row>
    <row r="240" spans="1:3" ht="17.25" customHeight="1">
      <c r="A240" s="56">
        <v>2330419</v>
      </c>
      <c r="B240" s="33" t="s">
        <v>2275</v>
      </c>
      <c r="C240" s="35">
        <v>0</v>
      </c>
    </row>
    <row r="241" spans="1:3" ht="17.25" customHeight="1">
      <c r="A241" s="56">
        <v>2330420</v>
      </c>
      <c r="B241" s="33" t="s">
        <v>2276</v>
      </c>
      <c r="C241" s="35">
        <v>0</v>
      </c>
    </row>
    <row r="242" spans="1:3" ht="17.25" customHeight="1">
      <c r="A242" s="56">
        <v>2330431</v>
      </c>
      <c r="B242" s="33" t="s">
        <v>2277</v>
      </c>
      <c r="C242" s="35">
        <v>0</v>
      </c>
    </row>
    <row r="243" spans="1:3" ht="17.25" customHeight="1">
      <c r="A243" s="56">
        <v>2330432</v>
      </c>
      <c r="B243" s="33" t="s">
        <v>2278</v>
      </c>
      <c r="C243" s="35">
        <v>0</v>
      </c>
    </row>
    <row r="244" spans="1:3" ht="17.25" customHeight="1">
      <c r="A244" s="56">
        <v>2330433</v>
      </c>
      <c r="B244" s="33" t="s">
        <v>2279</v>
      </c>
      <c r="C244" s="35">
        <v>12</v>
      </c>
    </row>
    <row r="245" spans="1:3" ht="17.25" customHeight="1">
      <c r="A245" s="56">
        <v>2330498</v>
      </c>
      <c r="B245" s="33" t="s">
        <v>2280</v>
      </c>
      <c r="C245" s="35">
        <v>0</v>
      </c>
    </row>
    <row r="246" spans="1:3" ht="17.25" customHeight="1">
      <c r="A246" s="56">
        <v>2330499</v>
      </c>
      <c r="B246" s="33" t="s">
        <v>2281</v>
      </c>
      <c r="C246" s="35">
        <v>0</v>
      </c>
    </row>
    <row r="247" spans="1:3" ht="15.6" customHeight="1"/>
  </sheetData>
  <mergeCells count="1">
    <mergeCell ref="A1:C1"/>
  </mergeCells>
  <phoneticPr fontId="19"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workbookViewId="0">
      <selection activeCell="J26" sqref="J26"/>
    </sheetView>
  </sheetViews>
  <sheetFormatPr defaultColWidth="10.125" defaultRowHeight="14.25"/>
  <cols>
    <col min="1" max="1" width="8.625" style="31" customWidth="1"/>
    <col min="2" max="2" width="36.75" style="31" customWidth="1"/>
    <col min="3" max="13" width="8.625" style="31" customWidth="1"/>
    <col min="14" max="14" width="37.25" style="31" customWidth="1"/>
    <col min="15" max="22" width="7.375" style="31" customWidth="1"/>
    <col min="23" max="23" width="8.375" style="31" customWidth="1"/>
    <col min="24" max="24" width="36.625" style="31" customWidth="1"/>
    <col min="25" max="26" width="6.25" style="31" customWidth="1"/>
    <col min="27" max="16384" width="10.125" style="31"/>
  </cols>
  <sheetData>
    <row r="1" spans="1:26" ht="33.950000000000003" customHeight="1">
      <c r="A1" s="78" t="s">
        <v>2282</v>
      </c>
      <c r="B1" s="78"/>
      <c r="C1" s="78"/>
      <c r="D1" s="78"/>
      <c r="E1" s="78"/>
      <c r="F1" s="78"/>
      <c r="G1" s="78"/>
      <c r="H1" s="78"/>
      <c r="I1" s="78"/>
      <c r="J1" s="78"/>
      <c r="K1" s="78"/>
      <c r="L1" s="78"/>
      <c r="M1" s="78"/>
      <c r="N1" s="78"/>
      <c r="O1" s="78"/>
      <c r="P1" s="78"/>
      <c r="Q1" s="78"/>
      <c r="R1" s="78"/>
      <c r="S1" s="78"/>
      <c r="T1" s="78"/>
      <c r="U1" s="78"/>
      <c r="V1" s="78"/>
      <c r="W1" s="78"/>
      <c r="X1" s="78"/>
      <c r="Y1" s="78"/>
      <c r="Z1" s="78"/>
    </row>
    <row r="2" spans="1:26" ht="16.899999999999999" customHeight="1">
      <c r="A2" s="79"/>
      <c r="B2" s="79"/>
      <c r="C2" s="79"/>
      <c r="D2" s="79"/>
      <c r="E2" s="79"/>
      <c r="F2" s="79"/>
      <c r="G2" s="79"/>
      <c r="H2" s="79"/>
      <c r="I2" s="79"/>
      <c r="J2" s="79"/>
      <c r="K2" s="79"/>
      <c r="L2" s="79"/>
      <c r="M2" s="79"/>
      <c r="N2" s="79"/>
      <c r="O2" s="79"/>
      <c r="P2" s="79"/>
      <c r="Q2" s="79"/>
      <c r="R2" s="79"/>
      <c r="S2" s="79"/>
      <c r="T2" s="79"/>
      <c r="U2" s="79"/>
      <c r="V2" s="79"/>
      <c r="W2" s="79"/>
      <c r="X2" s="79"/>
      <c r="Y2" s="79"/>
      <c r="Z2" s="79"/>
    </row>
    <row r="3" spans="1:26" ht="16.899999999999999" customHeight="1">
      <c r="A3" s="88" t="s">
        <v>676</v>
      </c>
      <c r="B3" s="88"/>
      <c r="C3" s="88"/>
      <c r="D3" s="88"/>
      <c r="E3" s="88"/>
      <c r="F3" s="88"/>
      <c r="G3" s="88"/>
      <c r="H3" s="88"/>
      <c r="I3" s="88"/>
      <c r="J3" s="88"/>
      <c r="K3" s="88"/>
      <c r="L3" s="88"/>
      <c r="M3" s="88"/>
      <c r="N3" s="88"/>
      <c r="O3" s="88"/>
      <c r="P3" s="88"/>
      <c r="Q3" s="88"/>
      <c r="R3" s="88"/>
      <c r="S3" s="88"/>
      <c r="T3" s="88"/>
      <c r="U3" s="88"/>
      <c r="V3" s="88"/>
      <c r="W3" s="88"/>
      <c r="X3" s="88"/>
      <c r="Y3" s="88"/>
      <c r="Z3" s="88"/>
    </row>
    <row r="4" spans="1:26" s="54" customFormat="1" ht="16.899999999999999" customHeight="1">
      <c r="A4" s="87" t="s">
        <v>2</v>
      </c>
      <c r="B4" s="87" t="s">
        <v>2283</v>
      </c>
      <c r="C4" s="87" t="s">
        <v>4</v>
      </c>
      <c r="D4" s="87" t="s">
        <v>1798</v>
      </c>
      <c r="E4" s="87" t="s">
        <v>1918</v>
      </c>
      <c r="F4" s="87" t="s">
        <v>2284</v>
      </c>
      <c r="G4" s="87" t="s">
        <v>1925</v>
      </c>
      <c r="H4" s="87" t="s">
        <v>2285</v>
      </c>
      <c r="I4" s="87" t="s">
        <v>1931</v>
      </c>
      <c r="J4" s="87" t="s">
        <v>1944</v>
      </c>
      <c r="K4" s="87" t="s">
        <v>1970</v>
      </c>
      <c r="L4" s="87" t="s">
        <v>1972</v>
      </c>
      <c r="M4" s="87" t="s">
        <v>2</v>
      </c>
      <c r="N4" s="87" t="s">
        <v>2286</v>
      </c>
      <c r="O4" s="87" t="s">
        <v>4</v>
      </c>
      <c r="P4" s="87" t="s">
        <v>1799</v>
      </c>
      <c r="Q4" s="87" t="s">
        <v>1919</v>
      </c>
      <c r="R4" s="87" t="s">
        <v>1927</v>
      </c>
      <c r="S4" s="87" t="s">
        <v>1932</v>
      </c>
      <c r="T4" s="87" t="s">
        <v>1945</v>
      </c>
      <c r="U4" s="87" t="s">
        <v>1973</v>
      </c>
      <c r="V4" s="87" t="s">
        <v>1971</v>
      </c>
      <c r="W4" s="87" t="s">
        <v>2</v>
      </c>
      <c r="X4" s="87" t="s">
        <v>2287</v>
      </c>
      <c r="Y4" s="87" t="s">
        <v>2288</v>
      </c>
      <c r="Z4" s="87" t="s">
        <v>1975</v>
      </c>
    </row>
    <row r="5" spans="1:26" s="54" customFormat="1" ht="16.899999999999999" customHeight="1">
      <c r="A5" s="81"/>
      <c r="B5" s="81"/>
      <c r="C5" s="81"/>
      <c r="D5" s="81"/>
      <c r="E5" s="81"/>
      <c r="F5" s="81"/>
      <c r="G5" s="81"/>
      <c r="H5" s="81"/>
      <c r="I5" s="81"/>
      <c r="J5" s="81"/>
      <c r="K5" s="81"/>
      <c r="L5" s="81"/>
      <c r="M5" s="81"/>
      <c r="N5" s="81"/>
      <c r="O5" s="81"/>
      <c r="P5" s="81"/>
      <c r="Q5" s="81"/>
      <c r="R5" s="81"/>
      <c r="S5" s="81"/>
      <c r="T5" s="81"/>
      <c r="U5" s="81"/>
      <c r="V5" s="81"/>
      <c r="W5" s="81"/>
      <c r="X5" s="81"/>
      <c r="Y5" s="81"/>
      <c r="Z5" s="81"/>
    </row>
    <row r="6" spans="1:26" ht="16.899999999999999" customHeight="1">
      <c r="A6" s="56"/>
      <c r="B6" s="32" t="s">
        <v>1997</v>
      </c>
      <c r="C6" s="34">
        <f t="shared" ref="C6:L6" si="0">SUM(C7:C33)</f>
        <v>38333</v>
      </c>
      <c r="D6" s="34">
        <f t="shared" si="0"/>
        <v>533</v>
      </c>
      <c r="E6" s="34">
        <f t="shared" si="0"/>
        <v>0</v>
      </c>
      <c r="F6" s="34">
        <f t="shared" si="0"/>
        <v>0</v>
      </c>
      <c r="G6" s="34">
        <f t="shared" si="0"/>
        <v>7904</v>
      </c>
      <c r="H6" s="34">
        <f t="shared" si="0"/>
        <v>0</v>
      </c>
      <c r="I6" s="34">
        <f t="shared" si="0"/>
        <v>0</v>
      </c>
      <c r="J6" s="34">
        <f t="shared" si="0"/>
        <v>12000</v>
      </c>
      <c r="K6" s="34">
        <f t="shared" si="0"/>
        <v>0</v>
      </c>
      <c r="L6" s="34">
        <f t="shared" si="0"/>
        <v>0</v>
      </c>
      <c r="M6" s="56"/>
      <c r="N6" s="32" t="s">
        <v>2071</v>
      </c>
      <c r="O6" s="34">
        <f t="shared" ref="O6:V6" si="1">SUM(O7:O33)</f>
        <v>53707</v>
      </c>
      <c r="P6" s="34">
        <f t="shared" si="1"/>
        <v>0</v>
      </c>
      <c r="Q6" s="34">
        <f t="shared" si="1"/>
        <v>0</v>
      </c>
      <c r="R6" s="34">
        <f t="shared" si="1"/>
        <v>0</v>
      </c>
      <c r="S6" s="34">
        <f t="shared" si="1"/>
        <v>0</v>
      </c>
      <c r="T6" s="34">
        <f t="shared" si="1"/>
        <v>0</v>
      </c>
      <c r="U6" s="34">
        <f t="shared" si="1"/>
        <v>0</v>
      </c>
      <c r="V6" s="34">
        <f t="shared" si="1"/>
        <v>0</v>
      </c>
      <c r="W6" s="56"/>
      <c r="X6" s="32" t="s">
        <v>2289</v>
      </c>
      <c r="Y6" s="34">
        <f>SUM(Y7:Y33)</f>
        <v>0</v>
      </c>
      <c r="Z6" s="34">
        <f t="shared" ref="Z6:Z33" si="2">SUM(C6:L6)-SUM(O6:V6)-Y6</f>
        <v>5063</v>
      </c>
    </row>
    <row r="7" spans="1:26" ht="16.899999999999999" customHeight="1">
      <c r="A7" s="56">
        <v>1030166</v>
      </c>
      <c r="B7" s="56" t="s">
        <v>2290</v>
      </c>
      <c r="C7" s="34">
        <f>[1]L08!C41</f>
        <v>0</v>
      </c>
      <c r="D7" s="35">
        <v>0</v>
      </c>
      <c r="E7" s="35">
        <v>0</v>
      </c>
      <c r="F7" s="36">
        <v>0</v>
      </c>
      <c r="G7" s="36">
        <v>0</v>
      </c>
      <c r="H7" s="35">
        <v>0</v>
      </c>
      <c r="I7" s="35">
        <v>0</v>
      </c>
      <c r="J7" s="35">
        <v>0</v>
      </c>
      <c r="K7" s="35">
        <v>0</v>
      </c>
      <c r="L7" s="35">
        <v>0</v>
      </c>
      <c r="M7" s="56">
        <v>20610</v>
      </c>
      <c r="N7" s="56" t="s">
        <v>2291</v>
      </c>
      <c r="O7" s="34">
        <f>[1]L09!C7</f>
        <v>0</v>
      </c>
      <c r="P7" s="35">
        <v>0</v>
      </c>
      <c r="Q7" s="35">
        <v>0</v>
      </c>
      <c r="R7" s="35">
        <v>0</v>
      </c>
      <c r="S7" s="35">
        <v>0</v>
      </c>
      <c r="T7" s="35">
        <v>0</v>
      </c>
      <c r="U7" s="35">
        <v>0</v>
      </c>
      <c r="V7" s="35">
        <v>0</v>
      </c>
      <c r="W7" s="56">
        <v>1030166</v>
      </c>
      <c r="X7" s="56" t="s">
        <v>2292</v>
      </c>
      <c r="Y7" s="35">
        <v>0</v>
      </c>
      <c r="Z7" s="34">
        <f t="shared" si="2"/>
        <v>0</v>
      </c>
    </row>
    <row r="8" spans="1:26" ht="16.899999999999999" customHeight="1">
      <c r="A8" s="56"/>
      <c r="B8" s="56" t="s">
        <v>2293</v>
      </c>
      <c r="C8" s="34">
        <f>[1]L08!C15+[1]L08!C60</f>
        <v>0</v>
      </c>
      <c r="D8" s="35">
        <v>0</v>
      </c>
      <c r="E8" s="35">
        <v>0</v>
      </c>
      <c r="F8" s="36">
        <v>0</v>
      </c>
      <c r="G8" s="36">
        <v>0</v>
      </c>
      <c r="H8" s="35">
        <v>0</v>
      </c>
      <c r="I8" s="35">
        <v>0</v>
      </c>
      <c r="J8" s="35">
        <v>0</v>
      </c>
      <c r="K8" s="35">
        <v>0</v>
      </c>
      <c r="L8" s="35">
        <v>0</v>
      </c>
      <c r="M8" s="56"/>
      <c r="N8" s="56" t="s">
        <v>2294</v>
      </c>
      <c r="O8" s="34">
        <f>[1]L09!C15+[1]L09!C26+[1]L09!C213+[1]L09!C232</f>
        <v>0</v>
      </c>
      <c r="P8" s="35">
        <v>0</v>
      </c>
      <c r="Q8" s="35">
        <v>0</v>
      </c>
      <c r="R8" s="35">
        <v>0</v>
      </c>
      <c r="S8" s="35">
        <v>0</v>
      </c>
      <c r="T8" s="35">
        <v>0</v>
      </c>
      <c r="U8" s="35">
        <v>0</v>
      </c>
      <c r="V8" s="35">
        <v>0</v>
      </c>
      <c r="W8" s="56"/>
      <c r="X8" s="56" t="s">
        <v>2295</v>
      </c>
      <c r="Y8" s="35">
        <v>0</v>
      </c>
      <c r="Z8" s="34">
        <f t="shared" si="2"/>
        <v>0</v>
      </c>
    </row>
    <row r="9" spans="1:26" ht="15.6" customHeight="1">
      <c r="A9" s="56">
        <v>1030121</v>
      </c>
      <c r="B9" s="56" t="s">
        <v>2296</v>
      </c>
      <c r="C9" s="34">
        <f>[1]L08!C14</f>
        <v>0</v>
      </c>
      <c r="D9" s="35">
        <v>0</v>
      </c>
      <c r="E9" s="35">
        <v>0</v>
      </c>
      <c r="F9" s="36">
        <v>0</v>
      </c>
      <c r="G9" s="36">
        <v>0</v>
      </c>
      <c r="H9" s="35">
        <v>0</v>
      </c>
      <c r="I9" s="35">
        <v>0</v>
      </c>
      <c r="J9" s="35">
        <v>0</v>
      </c>
      <c r="K9" s="35">
        <v>0</v>
      </c>
      <c r="L9" s="35">
        <v>0</v>
      </c>
      <c r="M9" s="56">
        <v>20709</v>
      </c>
      <c r="N9" s="56" t="s">
        <v>2297</v>
      </c>
      <c r="O9" s="34">
        <f>[1]L09!C20</f>
        <v>0</v>
      </c>
      <c r="P9" s="35">
        <v>0</v>
      </c>
      <c r="Q9" s="35">
        <v>0</v>
      </c>
      <c r="R9" s="35">
        <v>0</v>
      </c>
      <c r="S9" s="35">
        <v>0</v>
      </c>
      <c r="T9" s="35">
        <v>0</v>
      </c>
      <c r="U9" s="35">
        <v>0</v>
      </c>
      <c r="V9" s="35">
        <v>0</v>
      </c>
      <c r="W9" s="56">
        <v>1030121</v>
      </c>
      <c r="X9" s="56" t="s">
        <v>2298</v>
      </c>
      <c r="Y9" s="35">
        <v>0</v>
      </c>
      <c r="Z9" s="34">
        <f t="shared" si="2"/>
        <v>0</v>
      </c>
    </row>
    <row r="10" spans="1:26" ht="16.899999999999999" customHeight="1">
      <c r="A10" s="56">
        <v>1030149</v>
      </c>
      <c r="B10" s="56" t="s">
        <v>2299</v>
      </c>
      <c r="C10" s="34">
        <f>[1]L08!C24</f>
        <v>0</v>
      </c>
      <c r="D10" s="35">
        <v>0</v>
      </c>
      <c r="E10" s="35">
        <v>0</v>
      </c>
      <c r="F10" s="36">
        <v>0</v>
      </c>
      <c r="G10" s="36">
        <v>0</v>
      </c>
      <c r="H10" s="35">
        <v>0</v>
      </c>
      <c r="I10" s="35">
        <v>0</v>
      </c>
      <c r="J10" s="35">
        <v>0</v>
      </c>
      <c r="K10" s="35">
        <v>0</v>
      </c>
      <c r="L10" s="35">
        <v>0</v>
      </c>
      <c r="M10" s="56">
        <v>20822</v>
      </c>
      <c r="N10" s="56" t="s">
        <v>2300</v>
      </c>
      <c r="O10" s="34">
        <f>[1]L09!C30</f>
        <v>0</v>
      </c>
      <c r="P10" s="35">
        <v>0</v>
      </c>
      <c r="Q10" s="35">
        <v>0</v>
      </c>
      <c r="R10" s="35">
        <v>0</v>
      </c>
      <c r="S10" s="35">
        <v>0</v>
      </c>
      <c r="T10" s="35">
        <v>0</v>
      </c>
      <c r="U10" s="35">
        <v>0</v>
      </c>
      <c r="V10" s="35">
        <v>0</v>
      </c>
      <c r="W10" s="56">
        <v>1030149</v>
      </c>
      <c r="X10" s="56" t="s">
        <v>2301</v>
      </c>
      <c r="Y10" s="35">
        <v>0</v>
      </c>
      <c r="Z10" s="34">
        <f t="shared" si="2"/>
        <v>0</v>
      </c>
    </row>
    <row r="11" spans="1:26" ht="16.899999999999999" customHeight="1">
      <c r="A11" s="56"/>
      <c r="B11" s="56" t="s">
        <v>2302</v>
      </c>
      <c r="C11" s="34">
        <f>[1]L08!C35+[1]L08!C69</f>
        <v>0</v>
      </c>
      <c r="D11" s="35">
        <v>0</v>
      </c>
      <c r="E11" s="35">
        <v>0</v>
      </c>
      <c r="F11" s="36">
        <v>0</v>
      </c>
      <c r="G11" s="36">
        <v>0</v>
      </c>
      <c r="H11" s="35">
        <v>0</v>
      </c>
      <c r="I11" s="35">
        <v>0</v>
      </c>
      <c r="J11" s="35">
        <v>0</v>
      </c>
      <c r="K11" s="35">
        <v>0</v>
      </c>
      <c r="L11" s="35">
        <v>0</v>
      </c>
      <c r="M11" s="56"/>
      <c r="N11" s="56" t="s">
        <v>2303</v>
      </c>
      <c r="O11" s="34">
        <f>[1]L09!C34+[1]L09!C38+[1]L09!C219+[1]L09!C238</f>
        <v>0</v>
      </c>
      <c r="P11" s="35">
        <v>0</v>
      </c>
      <c r="Q11" s="35">
        <v>0</v>
      </c>
      <c r="R11" s="35">
        <v>0</v>
      </c>
      <c r="S11" s="35">
        <v>0</v>
      </c>
      <c r="T11" s="35">
        <v>0</v>
      </c>
      <c r="U11" s="35">
        <v>0</v>
      </c>
      <c r="V11" s="35">
        <v>0</v>
      </c>
      <c r="W11" s="56"/>
      <c r="X11" s="56" t="s">
        <v>2304</v>
      </c>
      <c r="Y11" s="35">
        <v>0</v>
      </c>
      <c r="Z11" s="34">
        <f t="shared" si="2"/>
        <v>0</v>
      </c>
    </row>
    <row r="12" spans="1:26" ht="16.899999999999999" customHeight="1">
      <c r="A12" s="56">
        <v>1030168</v>
      </c>
      <c r="B12" s="56" t="s">
        <v>2305</v>
      </c>
      <c r="C12" s="34">
        <f>[1]L08!C42</f>
        <v>0</v>
      </c>
      <c r="D12" s="35">
        <v>0</v>
      </c>
      <c r="E12" s="35">
        <v>0</v>
      </c>
      <c r="F12" s="36">
        <v>0</v>
      </c>
      <c r="G12" s="36">
        <v>0</v>
      </c>
      <c r="H12" s="35">
        <v>0</v>
      </c>
      <c r="I12" s="35">
        <v>0</v>
      </c>
      <c r="J12" s="35">
        <v>0</v>
      </c>
      <c r="K12" s="35">
        <v>0</v>
      </c>
      <c r="L12" s="35">
        <v>0</v>
      </c>
      <c r="M12" s="56">
        <v>21160</v>
      </c>
      <c r="N12" s="56" t="s">
        <v>2306</v>
      </c>
      <c r="O12" s="34">
        <f>[1]L09!C42</f>
        <v>0</v>
      </c>
      <c r="P12" s="35">
        <v>0</v>
      </c>
      <c r="Q12" s="35">
        <v>0</v>
      </c>
      <c r="R12" s="35">
        <v>0</v>
      </c>
      <c r="S12" s="35">
        <v>0</v>
      </c>
      <c r="T12" s="35">
        <v>0</v>
      </c>
      <c r="U12" s="35">
        <v>0</v>
      </c>
      <c r="V12" s="35">
        <v>0</v>
      </c>
      <c r="W12" s="56">
        <v>1030168</v>
      </c>
      <c r="X12" s="56" t="s">
        <v>2307</v>
      </c>
      <c r="Y12" s="35">
        <v>0</v>
      </c>
      <c r="Z12" s="34">
        <f t="shared" si="2"/>
        <v>0</v>
      </c>
    </row>
    <row r="13" spans="1:26" ht="16.899999999999999" customHeight="1">
      <c r="A13" s="56">
        <v>1030175</v>
      </c>
      <c r="B13" s="56" t="s">
        <v>2308</v>
      </c>
      <c r="C13" s="34">
        <f>[1]L08!C44</f>
        <v>0</v>
      </c>
      <c r="D13" s="35">
        <v>0</v>
      </c>
      <c r="E13" s="35">
        <v>0</v>
      </c>
      <c r="F13" s="36">
        <v>0</v>
      </c>
      <c r="G13" s="36">
        <v>0</v>
      </c>
      <c r="H13" s="35">
        <v>0</v>
      </c>
      <c r="I13" s="35">
        <v>0</v>
      </c>
      <c r="J13" s="35">
        <v>0</v>
      </c>
      <c r="K13" s="35">
        <v>0</v>
      </c>
      <c r="L13" s="35">
        <v>0</v>
      </c>
      <c r="M13" s="56">
        <v>21161</v>
      </c>
      <c r="N13" s="56" t="s">
        <v>2309</v>
      </c>
      <c r="O13" s="34">
        <f>[1]L09!C47</f>
        <v>0</v>
      </c>
      <c r="P13" s="35">
        <v>0</v>
      </c>
      <c r="Q13" s="35">
        <v>0</v>
      </c>
      <c r="R13" s="35">
        <v>0</v>
      </c>
      <c r="S13" s="35">
        <v>0</v>
      </c>
      <c r="T13" s="35">
        <v>0</v>
      </c>
      <c r="U13" s="35">
        <v>0</v>
      </c>
      <c r="V13" s="35">
        <v>0</v>
      </c>
      <c r="W13" s="56">
        <v>1030175</v>
      </c>
      <c r="X13" s="56" t="s">
        <v>2310</v>
      </c>
      <c r="Y13" s="35">
        <v>0</v>
      </c>
      <c r="Z13" s="34">
        <f t="shared" si="2"/>
        <v>0</v>
      </c>
    </row>
    <row r="14" spans="1:26" ht="17.100000000000001" customHeight="1">
      <c r="A14" s="56"/>
      <c r="B14" s="56" t="s">
        <v>2311</v>
      </c>
      <c r="C14" s="35">
        <v>38333</v>
      </c>
      <c r="D14" s="35">
        <v>0</v>
      </c>
      <c r="E14" s="35">
        <v>0</v>
      </c>
      <c r="F14" s="35">
        <v>0</v>
      </c>
      <c r="G14" s="35">
        <v>6429</v>
      </c>
      <c r="H14" s="35">
        <v>0</v>
      </c>
      <c r="I14" s="35">
        <v>0</v>
      </c>
      <c r="J14" s="35">
        <v>12000</v>
      </c>
      <c r="K14" s="35">
        <v>0</v>
      </c>
      <c r="L14" s="35">
        <v>0</v>
      </c>
      <c r="M14" s="56"/>
      <c r="N14" s="56" t="s">
        <v>2312</v>
      </c>
      <c r="O14" s="35">
        <v>53345</v>
      </c>
      <c r="P14" s="35">
        <v>0</v>
      </c>
      <c r="Q14" s="35">
        <v>0</v>
      </c>
      <c r="R14" s="35">
        <v>0</v>
      </c>
      <c r="S14" s="35">
        <v>0</v>
      </c>
      <c r="T14" s="35">
        <v>0</v>
      </c>
      <c r="U14" s="35">
        <v>0</v>
      </c>
      <c r="V14" s="35">
        <v>0</v>
      </c>
      <c r="W14" s="56"/>
      <c r="X14" s="56" t="s">
        <v>2313</v>
      </c>
      <c r="Y14" s="35">
        <v>0</v>
      </c>
      <c r="Z14" s="34">
        <f t="shared" si="2"/>
        <v>3417</v>
      </c>
    </row>
    <row r="15" spans="1:26" ht="16.899999999999999" customHeight="1">
      <c r="A15" s="56"/>
      <c r="B15" s="56" t="s">
        <v>2314</v>
      </c>
      <c r="C15" s="34">
        <f>[1]L08!C16+[1]L08!C18+[1]L08!C61+[1]L08!C65-C14</f>
        <v>0</v>
      </c>
      <c r="D15" s="35">
        <v>0</v>
      </c>
      <c r="E15" s="35">
        <v>0</v>
      </c>
      <c r="F15" s="36">
        <v>0</v>
      </c>
      <c r="G15" s="36">
        <v>601</v>
      </c>
      <c r="H15" s="35">
        <v>0</v>
      </c>
      <c r="I15" s="35">
        <v>0</v>
      </c>
      <c r="J15" s="35">
        <v>0</v>
      </c>
      <c r="K15" s="35">
        <v>0</v>
      </c>
      <c r="L15" s="35">
        <v>0</v>
      </c>
      <c r="M15" s="56"/>
      <c r="N15" s="56" t="s">
        <v>2315</v>
      </c>
      <c r="O15" s="34">
        <f>[1]L09!C53+[1]L09!C66+[1]L09!C81+[1]L09!C85+[1]L09!C214+[1]L09!C215+[1]L09!C223+[1]L09!C225+[1]L09!C233+[1]L09!C234+[1]L09!C242+[1]L09!C244-O14</f>
        <v>0</v>
      </c>
      <c r="P15" s="35">
        <v>0</v>
      </c>
      <c r="Q15" s="35">
        <v>0</v>
      </c>
      <c r="R15" s="35">
        <v>0</v>
      </c>
      <c r="S15" s="35">
        <v>0</v>
      </c>
      <c r="T15" s="35">
        <v>0</v>
      </c>
      <c r="U15" s="35">
        <v>0</v>
      </c>
      <c r="V15" s="35">
        <v>0</v>
      </c>
      <c r="W15" s="56"/>
      <c r="X15" s="56" t="s">
        <v>2316</v>
      </c>
      <c r="Y15" s="35">
        <v>0</v>
      </c>
      <c r="Z15" s="34">
        <f t="shared" si="2"/>
        <v>601</v>
      </c>
    </row>
    <row r="16" spans="1:26" ht="16.899999999999999" customHeight="1">
      <c r="A16" s="56"/>
      <c r="B16" s="56" t="s">
        <v>2317</v>
      </c>
      <c r="C16" s="34">
        <f>[1]L08!C17+[1]L08!C66</f>
        <v>0</v>
      </c>
      <c r="D16" s="35">
        <v>0</v>
      </c>
      <c r="E16" s="35">
        <v>0</v>
      </c>
      <c r="F16" s="36">
        <v>0</v>
      </c>
      <c r="G16" s="36">
        <v>664</v>
      </c>
      <c r="H16" s="35">
        <v>0</v>
      </c>
      <c r="I16" s="35">
        <v>0</v>
      </c>
      <c r="J16" s="35">
        <v>0</v>
      </c>
      <c r="K16" s="35">
        <v>0</v>
      </c>
      <c r="L16" s="35">
        <v>0</v>
      </c>
      <c r="M16" s="56"/>
      <c r="N16" s="56" t="s">
        <v>2318</v>
      </c>
      <c r="O16" s="34">
        <f>[1]L09!C70+[1]L09!C216+[1]L09!C235</f>
        <v>0</v>
      </c>
      <c r="P16" s="35">
        <v>0</v>
      </c>
      <c r="Q16" s="35">
        <v>0</v>
      </c>
      <c r="R16" s="35">
        <v>0</v>
      </c>
      <c r="S16" s="35">
        <v>0</v>
      </c>
      <c r="T16" s="35">
        <v>0</v>
      </c>
      <c r="U16" s="35">
        <v>0</v>
      </c>
      <c r="V16" s="35">
        <v>0</v>
      </c>
      <c r="W16" s="56"/>
      <c r="X16" s="56" t="s">
        <v>2319</v>
      </c>
      <c r="Y16" s="35">
        <v>0</v>
      </c>
      <c r="Z16" s="34">
        <f t="shared" si="2"/>
        <v>664</v>
      </c>
    </row>
    <row r="17" spans="1:26" ht="16.899999999999999" customHeight="1">
      <c r="A17" s="56"/>
      <c r="B17" s="56" t="s">
        <v>2320</v>
      </c>
      <c r="C17" s="34">
        <f>[1]L08!C34+[1]L08!C68</f>
        <v>0</v>
      </c>
      <c r="D17" s="35">
        <v>0</v>
      </c>
      <c r="E17" s="35">
        <v>0</v>
      </c>
      <c r="F17" s="36">
        <v>0</v>
      </c>
      <c r="G17" s="36">
        <v>0</v>
      </c>
      <c r="H17" s="35">
        <v>0</v>
      </c>
      <c r="I17" s="35">
        <v>0</v>
      </c>
      <c r="J17" s="35">
        <v>0</v>
      </c>
      <c r="K17" s="35">
        <v>0</v>
      </c>
      <c r="L17" s="35">
        <v>0</v>
      </c>
      <c r="M17" s="56"/>
      <c r="N17" s="56" t="s">
        <v>2321</v>
      </c>
      <c r="O17" s="34">
        <f>[1]L09!C71+[1]L09!C89+[1]L09!C218+[1]L09!C237</f>
        <v>0</v>
      </c>
      <c r="P17" s="35">
        <v>0</v>
      </c>
      <c r="Q17" s="35">
        <v>0</v>
      </c>
      <c r="R17" s="35">
        <v>0</v>
      </c>
      <c r="S17" s="35">
        <v>0</v>
      </c>
      <c r="T17" s="35">
        <v>0</v>
      </c>
      <c r="U17" s="35">
        <v>0</v>
      </c>
      <c r="V17" s="35">
        <v>0</v>
      </c>
      <c r="W17" s="56"/>
      <c r="X17" s="56" t="s">
        <v>2322</v>
      </c>
      <c r="Y17" s="35">
        <v>0</v>
      </c>
      <c r="Z17" s="34">
        <f t="shared" si="2"/>
        <v>0</v>
      </c>
    </row>
    <row r="18" spans="1:26" ht="16.899999999999999" customHeight="1">
      <c r="A18" s="56"/>
      <c r="B18" s="56" t="s">
        <v>2323</v>
      </c>
      <c r="C18" s="34">
        <f>[1]L08!C47+[1]L08!C74</f>
        <v>0</v>
      </c>
      <c r="D18" s="35">
        <v>0</v>
      </c>
      <c r="E18" s="35">
        <v>0</v>
      </c>
      <c r="F18" s="36">
        <v>0</v>
      </c>
      <c r="G18" s="36">
        <v>0</v>
      </c>
      <c r="H18" s="35">
        <v>0</v>
      </c>
      <c r="I18" s="35">
        <v>0</v>
      </c>
      <c r="J18" s="35">
        <v>0</v>
      </c>
      <c r="K18" s="35">
        <v>0</v>
      </c>
      <c r="L18" s="35">
        <v>0</v>
      </c>
      <c r="M18" s="56"/>
      <c r="N18" s="56" t="s">
        <v>2324</v>
      </c>
      <c r="O18" s="34">
        <f>[1]L09!C77+[1]L09!C95+[1]L09!C222+[1]L09!C241</f>
        <v>0</v>
      </c>
      <c r="P18" s="35">
        <v>0</v>
      </c>
      <c r="Q18" s="35">
        <v>0</v>
      </c>
      <c r="R18" s="35">
        <v>0</v>
      </c>
      <c r="S18" s="35">
        <v>0</v>
      </c>
      <c r="T18" s="35">
        <v>0</v>
      </c>
      <c r="U18" s="35">
        <v>0</v>
      </c>
      <c r="V18" s="35">
        <v>0</v>
      </c>
      <c r="W18" s="56"/>
      <c r="X18" s="56" t="s">
        <v>2325</v>
      </c>
      <c r="Y18" s="35">
        <v>0</v>
      </c>
      <c r="Z18" s="34">
        <f t="shared" si="2"/>
        <v>0</v>
      </c>
    </row>
    <row r="19" spans="1:26" ht="16.899999999999999" customHeight="1">
      <c r="A19" s="56"/>
      <c r="B19" s="56" t="s">
        <v>2326</v>
      </c>
      <c r="C19" s="34">
        <f>[1]L08!C25+[1]L08!C67</f>
        <v>0</v>
      </c>
      <c r="D19" s="35">
        <v>0</v>
      </c>
      <c r="E19" s="35">
        <v>0</v>
      </c>
      <c r="F19" s="36">
        <v>0</v>
      </c>
      <c r="G19" s="36">
        <v>0</v>
      </c>
      <c r="H19" s="35">
        <v>0</v>
      </c>
      <c r="I19" s="35">
        <v>0</v>
      </c>
      <c r="J19" s="35">
        <v>0</v>
      </c>
      <c r="K19" s="35">
        <v>0</v>
      </c>
      <c r="L19" s="35">
        <v>0</v>
      </c>
      <c r="M19" s="56"/>
      <c r="N19" s="56" t="s">
        <v>2327</v>
      </c>
      <c r="O19" s="34">
        <f>[1]L09!C99+[1]L09!C114+[1]L09!C217+[1]L09!C236</f>
        <v>0</v>
      </c>
      <c r="P19" s="35">
        <v>0</v>
      </c>
      <c r="Q19" s="35">
        <v>0</v>
      </c>
      <c r="R19" s="35">
        <v>0</v>
      </c>
      <c r="S19" s="35">
        <v>0</v>
      </c>
      <c r="T19" s="35">
        <v>0</v>
      </c>
      <c r="U19" s="35">
        <v>0</v>
      </c>
      <c r="V19" s="35">
        <v>0</v>
      </c>
      <c r="W19" s="56"/>
      <c r="X19" s="56" t="s">
        <v>2328</v>
      </c>
      <c r="Y19" s="35">
        <v>0</v>
      </c>
      <c r="Z19" s="34">
        <f t="shared" si="2"/>
        <v>0</v>
      </c>
    </row>
    <row r="20" spans="1:26" ht="16.899999999999999" customHeight="1">
      <c r="A20" s="56">
        <v>1030152</v>
      </c>
      <c r="B20" s="56" t="s">
        <v>2329</v>
      </c>
      <c r="C20" s="34">
        <f>[1]L08!C28</f>
        <v>0</v>
      </c>
      <c r="D20" s="35">
        <v>0</v>
      </c>
      <c r="E20" s="35">
        <v>0</v>
      </c>
      <c r="F20" s="36">
        <v>0</v>
      </c>
      <c r="G20" s="36">
        <v>0</v>
      </c>
      <c r="H20" s="35">
        <v>0</v>
      </c>
      <c r="I20" s="35">
        <v>0</v>
      </c>
      <c r="J20" s="35">
        <v>0</v>
      </c>
      <c r="K20" s="35">
        <v>0</v>
      </c>
      <c r="L20" s="35">
        <v>0</v>
      </c>
      <c r="M20" s="56">
        <v>21367</v>
      </c>
      <c r="N20" s="56" t="s">
        <v>2330</v>
      </c>
      <c r="O20" s="34">
        <f>[1]L09!C104</f>
        <v>0</v>
      </c>
      <c r="P20" s="35">
        <v>0</v>
      </c>
      <c r="Q20" s="35">
        <v>0</v>
      </c>
      <c r="R20" s="35">
        <v>0</v>
      </c>
      <c r="S20" s="35">
        <v>0</v>
      </c>
      <c r="T20" s="35">
        <v>0</v>
      </c>
      <c r="U20" s="35">
        <v>0</v>
      </c>
      <c r="V20" s="35">
        <v>0</v>
      </c>
      <c r="W20" s="56">
        <v>1030152</v>
      </c>
      <c r="X20" s="56" t="s">
        <v>2331</v>
      </c>
      <c r="Y20" s="35">
        <v>0</v>
      </c>
      <c r="Z20" s="34">
        <f t="shared" si="2"/>
        <v>0</v>
      </c>
    </row>
    <row r="21" spans="1:26" ht="16.899999999999999" customHeight="1">
      <c r="A21" s="56"/>
      <c r="B21" s="56" t="s">
        <v>2332</v>
      </c>
      <c r="C21" s="34">
        <f>[1]L08!C36+[1]L08!C70</f>
        <v>0</v>
      </c>
      <c r="D21" s="35">
        <v>0</v>
      </c>
      <c r="E21" s="35">
        <v>0</v>
      </c>
      <c r="F21" s="36">
        <v>0</v>
      </c>
      <c r="G21" s="36">
        <v>0</v>
      </c>
      <c r="H21" s="35">
        <v>0</v>
      </c>
      <c r="I21" s="35">
        <v>0</v>
      </c>
      <c r="J21" s="35">
        <v>0</v>
      </c>
      <c r="K21" s="35">
        <v>0</v>
      </c>
      <c r="L21" s="35">
        <v>0</v>
      </c>
      <c r="M21" s="56"/>
      <c r="N21" s="56" t="s">
        <v>2333</v>
      </c>
      <c r="O21" s="34">
        <f>[1]L09!C109+[1]L09!C117+[1]L09!C220+[1]L09!C239</f>
        <v>0</v>
      </c>
      <c r="P21" s="35">
        <v>0</v>
      </c>
      <c r="Q21" s="35">
        <v>0</v>
      </c>
      <c r="R21" s="35">
        <v>0</v>
      </c>
      <c r="S21" s="35">
        <v>0</v>
      </c>
      <c r="T21" s="35">
        <v>0</v>
      </c>
      <c r="U21" s="35">
        <v>0</v>
      </c>
      <c r="V21" s="35">
        <v>0</v>
      </c>
      <c r="W21" s="56"/>
      <c r="X21" s="56" t="s">
        <v>2334</v>
      </c>
      <c r="Y21" s="35">
        <v>0</v>
      </c>
      <c r="Z21" s="34">
        <f t="shared" si="2"/>
        <v>0</v>
      </c>
    </row>
    <row r="22" spans="1:26" ht="16.899999999999999" customHeight="1">
      <c r="A22" s="56"/>
      <c r="B22" s="56" t="s">
        <v>2335</v>
      </c>
      <c r="C22" s="34">
        <f>[1]L08!C12+[1]L08!C58</f>
        <v>0</v>
      </c>
      <c r="D22" s="35">
        <v>0</v>
      </c>
      <c r="E22" s="35">
        <v>0</v>
      </c>
      <c r="F22" s="36">
        <v>0</v>
      </c>
      <c r="G22" s="36">
        <v>0</v>
      </c>
      <c r="H22" s="35">
        <v>0</v>
      </c>
      <c r="I22" s="35">
        <v>0</v>
      </c>
      <c r="J22" s="35">
        <v>0</v>
      </c>
      <c r="K22" s="35">
        <v>0</v>
      </c>
      <c r="L22" s="35">
        <v>0</v>
      </c>
      <c r="M22" s="56"/>
      <c r="N22" s="56" t="s">
        <v>2336</v>
      </c>
      <c r="O22" s="34">
        <f>[1]L09!C123+[1]L09!C163+[1]L09!C211+[1]L09!C230</f>
        <v>0</v>
      </c>
      <c r="P22" s="35">
        <v>0</v>
      </c>
      <c r="Q22" s="35">
        <v>0</v>
      </c>
      <c r="R22" s="35">
        <v>0</v>
      </c>
      <c r="S22" s="35">
        <v>0</v>
      </c>
      <c r="T22" s="35">
        <v>0</v>
      </c>
      <c r="U22" s="35">
        <v>0</v>
      </c>
      <c r="V22" s="35">
        <v>0</v>
      </c>
      <c r="W22" s="56"/>
      <c r="X22" s="56" t="s">
        <v>2337</v>
      </c>
      <c r="Y22" s="35">
        <v>0</v>
      </c>
      <c r="Z22" s="34">
        <f t="shared" si="2"/>
        <v>0</v>
      </c>
    </row>
    <row r="23" spans="1:26" ht="16.899999999999999" customHeight="1">
      <c r="A23" s="56"/>
      <c r="B23" s="56" t="s">
        <v>2338</v>
      </c>
      <c r="C23" s="34">
        <f>[1]L08!C40+[1]L08!C71</f>
        <v>0</v>
      </c>
      <c r="D23" s="35">
        <v>0</v>
      </c>
      <c r="E23" s="35">
        <v>0</v>
      </c>
      <c r="F23" s="36">
        <v>0</v>
      </c>
      <c r="G23" s="36">
        <v>0</v>
      </c>
      <c r="H23" s="35">
        <v>0</v>
      </c>
      <c r="I23" s="35">
        <v>0</v>
      </c>
      <c r="J23" s="35">
        <v>0</v>
      </c>
      <c r="K23" s="35">
        <v>0</v>
      </c>
      <c r="L23" s="35">
        <v>0</v>
      </c>
      <c r="M23" s="56"/>
      <c r="N23" s="56" t="s">
        <v>2339</v>
      </c>
      <c r="O23" s="34">
        <f>[1]L09!C128+[1]L09!C166+[1]L09!C169+[1]L09!C221+[1]L09!C224+[1]L09!C240+[1]L09!C243</f>
        <v>0</v>
      </c>
      <c r="P23" s="35">
        <v>0</v>
      </c>
      <c r="Q23" s="35">
        <v>0</v>
      </c>
      <c r="R23" s="35">
        <v>0</v>
      </c>
      <c r="S23" s="35">
        <v>0</v>
      </c>
      <c r="T23" s="35">
        <v>0</v>
      </c>
      <c r="U23" s="35">
        <v>0</v>
      </c>
      <c r="V23" s="35">
        <v>0</v>
      </c>
      <c r="W23" s="56"/>
      <c r="X23" s="56" t="s">
        <v>2340</v>
      </c>
      <c r="Y23" s="35">
        <v>0</v>
      </c>
      <c r="Z23" s="34">
        <f t="shared" si="2"/>
        <v>0</v>
      </c>
    </row>
    <row r="24" spans="1:26" ht="16.899999999999999" customHeight="1">
      <c r="A24" s="56"/>
      <c r="B24" s="56" t="s">
        <v>2341</v>
      </c>
      <c r="C24" s="34">
        <f>[1]L08!C13+[1]L08!C59</f>
        <v>0</v>
      </c>
      <c r="D24" s="35">
        <v>0</v>
      </c>
      <c r="E24" s="35">
        <v>0</v>
      </c>
      <c r="F24" s="36">
        <v>0</v>
      </c>
      <c r="G24" s="36">
        <v>0</v>
      </c>
      <c r="H24" s="35">
        <v>0</v>
      </c>
      <c r="I24" s="35">
        <v>0</v>
      </c>
      <c r="J24" s="35">
        <v>0</v>
      </c>
      <c r="K24" s="35">
        <v>0</v>
      </c>
      <c r="L24" s="35">
        <v>0</v>
      </c>
      <c r="M24" s="56"/>
      <c r="N24" s="56" t="s">
        <v>2342</v>
      </c>
      <c r="O24" s="34">
        <f>[1]L09!C133+[1]L09!C170+[1]L09!C212+[1]L09!C231</f>
        <v>0</v>
      </c>
      <c r="P24" s="35">
        <v>0</v>
      </c>
      <c r="Q24" s="35">
        <v>0</v>
      </c>
      <c r="R24" s="35">
        <v>0</v>
      </c>
      <c r="S24" s="35">
        <v>0</v>
      </c>
      <c r="T24" s="35">
        <v>0</v>
      </c>
      <c r="U24" s="35">
        <v>0</v>
      </c>
      <c r="V24" s="35">
        <v>0</v>
      </c>
      <c r="W24" s="56"/>
      <c r="X24" s="56" t="s">
        <v>2343</v>
      </c>
      <c r="Y24" s="35">
        <v>0</v>
      </c>
      <c r="Z24" s="34">
        <f t="shared" si="2"/>
        <v>0</v>
      </c>
    </row>
    <row r="25" spans="1:26" ht="16.899999999999999" customHeight="1">
      <c r="A25" s="56">
        <v>1030106</v>
      </c>
      <c r="B25" s="56" t="s">
        <v>2344</v>
      </c>
      <c r="C25" s="34">
        <f>[1]L08!C10</f>
        <v>0</v>
      </c>
      <c r="D25" s="35">
        <v>0</v>
      </c>
      <c r="E25" s="35">
        <v>0</v>
      </c>
      <c r="F25" s="36">
        <v>0</v>
      </c>
      <c r="G25" s="36">
        <v>0</v>
      </c>
      <c r="H25" s="35">
        <v>0</v>
      </c>
      <c r="I25" s="35">
        <v>0</v>
      </c>
      <c r="J25" s="35">
        <v>0</v>
      </c>
      <c r="K25" s="35">
        <v>0</v>
      </c>
      <c r="L25" s="35">
        <v>0</v>
      </c>
      <c r="M25" s="56">
        <v>21464</v>
      </c>
      <c r="N25" s="56" t="s">
        <v>2345</v>
      </c>
      <c r="O25" s="34">
        <f>[1]L09!C138</f>
        <v>0</v>
      </c>
      <c r="P25" s="35">
        <v>0</v>
      </c>
      <c r="Q25" s="35">
        <v>0</v>
      </c>
      <c r="R25" s="35">
        <v>0</v>
      </c>
      <c r="S25" s="35">
        <v>0</v>
      </c>
      <c r="T25" s="35">
        <v>0</v>
      </c>
      <c r="U25" s="35">
        <v>0</v>
      </c>
      <c r="V25" s="35">
        <v>0</v>
      </c>
      <c r="W25" s="56">
        <v>1030106</v>
      </c>
      <c r="X25" s="56" t="s">
        <v>2346</v>
      </c>
      <c r="Y25" s="35">
        <v>0</v>
      </c>
      <c r="Z25" s="34">
        <f t="shared" si="2"/>
        <v>0</v>
      </c>
    </row>
    <row r="26" spans="1:26" ht="16.899999999999999" customHeight="1">
      <c r="A26" s="56">
        <v>1030171</v>
      </c>
      <c r="B26" s="56" t="s">
        <v>2347</v>
      </c>
      <c r="C26" s="34">
        <f>[1]L08!C43</f>
        <v>0</v>
      </c>
      <c r="D26" s="35">
        <v>0</v>
      </c>
      <c r="E26" s="35">
        <v>0</v>
      </c>
      <c r="F26" s="36">
        <v>0</v>
      </c>
      <c r="G26" s="36">
        <v>0</v>
      </c>
      <c r="H26" s="35">
        <v>0</v>
      </c>
      <c r="I26" s="35">
        <v>0</v>
      </c>
      <c r="J26" s="35">
        <v>0</v>
      </c>
      <c r="K26" s="35">
        <v>0</v>
      </c>
      <c r="L26" s="35">
        <v>0</v>
      </c>
      <c r="M26" s="56">
        <v>21468</v>
      </c>
      <c r="N26" s="56" t="s">
        <v>2348</v>
      </c>
      <c r="O26" s="34">
        <f>[1]L09!C147</f>
        <v>0</v>
      </c>
      <c r="P26" s="35">
        <v>0</v>
      </c>
      <c r="Q26" s="35">
        <v>0</v>
      </c>
      <c r="R26" s="35">
        <v>0</v>
      </c>
      <c r="S26" s="35">
        <v>0</v>
      </c>
      <c r="T26" s="35">
        <v>0</v>
      </c>
      <c r="U26" s="35">
        <v>0</v>
      </c>
      <c r="V26" s="35">
        <v>0</v>
      </c>
      <c r="W26" s="56">
        <v>1030171</v>
      </c>
      <c r="X26" s="56" t="s">
        <v>2349</v>
      </c>
      <c r="Y26" s="35">
        <v>0</v>
      </c>
      <c r="Z26" s="34">
        <f t="shared" si="2"/>
        <v>0</v>
      </c>
    </row>
    <row r="27" spans="1:26" ht="16.899999999999999" customHeight="1">
      <c r="A27" s="56">
        <v>1030110</v>
      </c>
      <c r="B27" s="56" t="s">
        <v>2350</v>
      </c>
      <c r="C27" s="34">
        <f>[1]L08!C11</f>
        <v>0</v>
      </c>
      <c r="D27" s="35">
        <v>0</v>
      </c>
      <c r="E27" s="35">
        <v>0</v>
      </c>
      <c r="F27" s="36">
        <v>0</v>
      </c>
      <c r="G27" s="36">
        <v>0</v>
      </c>
      <c r="H27" s="35">
        <v>0</v>
      </c>
      <c r="I27" s="35">
        <v>0</v>
      </c>
      <c r="J27" s="35">
        <v>0</v>
      </c>
      <c r="K27" s="35">
        <v>0</v>
      </c>
      <c r="L27" s="35">
        <v>0</v>
      </c>
      <c r="M27" s="56">
        <v>21469</v>
      </c>
      <c r="N27" s="56" t="s">
        <v>2351</v>
      </c>
      <c r="O27" s="34">
        <f>[1]L09!C154</f>
        <v>0</v>
      </c>
      <c r="P27" s="35">
        <v>0</v>
      </c>
      <c r="Q27" s="35">
        <v>0</v>
      </c>
      <c r="R27" s="35">
        <v>0</v>
      </c>
      <c r="S27" s="35">
        <v>0</v>
      </c>
      <c r="T27" s="35">
        <v>0</v>
      </c>
      <c r="U27" s="35">
        <v>0</v>
      </c>
      <c r="V27" s="35">
        <v>0</v>
      </c>
      <c r="W27" s="56">
        <v>1030110</v>
      </c>
      <c r="X27" s="56" t="s">
        <v>2352</v>
      </c>
      <c r="Y27" s="35">
        <v>0</v>
      </c>
      <c r="Z27" s="34">
        <f t="shared" si="2"/>
        <v>0</v>
      </c>
    </row>
    <row r="28" spans="1:26" ht="16.899999999999999" customHeight="1">
      <c r="A28" s="56">
        <v>1030102</v>
      </c>
      <c r="B28" s="56" t="s">
        <v>2353</v>
      </c>
      <c r="C28" s="34">
        <f>[1]L08!C7</f>
        <v>0</v>
      </c>
      <c r="D28" s="35">
        <v>0</v>
      </c>
      <c r="E28" s="35">
        <v>0</v>
      </c>
      <c r="F28" s="36">
        <v>0</v>
      </c>
      <c r="G28" s="36">
        <v>0</v>
      </c>
      <c r="H28" s="35">
        <v>0</v>
      </c>
      <c r="I28" s="35">
        <v>0</v>
      </c>
      <c r="J28" s="35">
        <v>0</v>
      </c>
      <c r="K28" s="35">
        <v>0</v>
      </c>
      <c r="L28" s="35">
        <v>0</v>
      </c>
      <c r="M28" s="56">
        <v>21562</v>
      </c>
      <c r="N28" s="56" t="s">
        <v>2354</v>
      </c>
      <c r="O28" s="34">
        <f>[1]L09!C175</f>
        <v>0</v>
      </c>
      <c r="P28" s="35">
        <v>0</v>
      </c>
      <c r="Q28" s="35">
        <v>0</v>
      </c>
      <c r="R28" s="35">
        <v>0</v>
      </c>
      <c r="S28" s="35">
        <v>0</v>
      </c>
      <c r="T28" s="35">
        <v>0</v>
      </c>
      <c r="U28" s="35">
        <v>0</v>
      </c>
      <c r="V28" s="35">
        <v>0</v>
      </c>
      <c r="W28" s="56">
        <v>1030102</v>
      </c>
      <c r="X28" s="56" t="s">
        <v>2355</v>
      </c>
      <c r="Y28" s="35">
        <v>0</v>
      </c>
      <c r="Z28" s="34">
        <f t="shared" si="2"/>
        <v>0</v>
      </c>
    </row>
    <row r="29" spans="1:26" ht="16.899999999999999" customHeight="1">
      <c r="A29" s="56">
        <v>1030153</v>
      </c>
      <c r="B29" s="56" t="s">
        <v>2356</v>
      </c>
      <c r="C29" s="34">
        <f>[1]L08!C29</f>
        <v>0</v>
      </c>
      <c r="D29" s="35">
        <v>0</v>
      </c>
      <c r="E29" s="35">
        <v>0</v>
      </c>
      <c r="F29" s="36">
        <v>0</v>
      </c>
      <c r="G29" s="36">
        <v>0</v>
      </c>
      <c r="H29" s="35">
        <v>0</v>
      </c>
      <c r="I29" s="35">
        <v>0</v>
      </c>
      <c r="J29" s="35">
        <v>0</v>
      </c>
      <c r="K29" s="35">
        <v>0</v>
      </c>
      <c r="L29" s="35">
        <v>0</v>
      </c>
      <c r="M29" s="56">
        <v>2170402</v>
      </c>
      <c r="N29" s="56" t="s">
        <v>2357</v>
      </c>
      <c r="O29" s="34">
        <f>[1]L09!C181</f>
        <v>0</v>
      </c>
      <c r="P29" s="35">
        <v>0</v>
      </c>
      <c r="Q29" s="35">
        <v>0</v>
      </c>
      <c r="R29" s="35">
        <v>0</v>
      </c>
      <c r="S29" s="35">
        <v>0</v>
      </c>
      <c r="T29" s="35">
        <v>0</v>
      </c>
      <c r="U29" s="35">
        <v>0</v>
      </c>
      <c r="V29" s="35">
        <v>0</v>
      </c>
      <c r="W29" s="56">
        <v>1030153</v>
      </c>
      <c r="X29" s="56" t="s">
        <v>2358</v>
      </c>
      <c r="Y29" s="35">
        <v>0</v>
      </c>
      <c r="Z29" s="34">
        <f t="shared" si="2"/>
        <v>0</v>
      </c>
    </row>
    <row r="30" spans="1:26" ht="16.899999999999999" customHeight="1">
      <c r="A30" s="56">
        <v>1030154</v>
      </c>
      <c r="B30" s="56" t="s">
        <v>2359</v>
      </c>
      <c r="C30" s="34">
        <f>[1]L08!C30</f>
        <v>0</v>
      </c>
      <c r="D30" s="35">
        <v>0</v>
      </c>
      <c r="E30" s="35">
        <v>0</v>
      </c>
      <c r="F30" s="36">
        <v>0</v>
      </c>
      <c r="G30" s="36">
        <v>0</v>
      </c>
      <c r="H30" s="35">
        <v>0</v>
      </c>
      <c r="I30" s="35">
        <v>0</v>
      </c>
      <c r="J30" s="35">
        <v>0</v>
      </c>
      <c r="K30" s="35">
        <v>0</v>
      </c>
      <c r="L30" s="35">
        <v>0</v>
      </c>
      <c r="M30" s="56">
        <v>2170403</v>
      </c>
      <c r="N30" s="56" t="s">
        <v>2360</v>
      </c>
      <c r="O30" s="34">
        <f>[1]L09!C182</f>
        <v>0</v>
      </c>
      <c r="P30" s="35">
        <v>0</v>
      </c>
      <c r="Q30" s="35">
        <v>0</v>
      </c>
      <c r="R30" s="35">
        <v>0</v>
      </c>
      <c r="S30" s="35">
        <v>0</v>
      </c>
      <c r="T30" s="35">
        <v>0</v>
      </c>
      <c r="U30" s="35">
        <v>0</v>
      </c>
      <c r="V30" s="35">
        <v>0</v>
      </c>
      <c r="W30" s="56">
        <v>1030154</v>
      </c>
      <c r="X30" s="56" t="s">
        <v>2361</v>
      </c>
      <c r="Y30" s="35">
        <v>0</v>
      </c>
      <c r="Z30" s="34">
        <f t="shared" si="2"/>
        <v>0</v>
      </c>
    </row>
    <row r="31" spans="1:26" ht="16.899999999999999" customHeight="1">
      <c r="A31" s="56">
        <v>1030180</v>
      </c>
      <c r="B31" s="56" t="s">
        <v>2362</v>
      </c>
      <c r="C31" s="34">
        <f>[1]L08!C48</f>
        <v>0</v>
      </c>
      <c r="D31" s="35">
        <v>0</v>
      </c>
      <c r="E31" s="35">
        <v>0</v>
      </c>
      <c r="F31" s="36">
        <v>0</v>
      </c>
      <c r="G31" s="36">
        <v>0</v>
      </c>
      <c r="H31" s="35">
        <v>0</v>
      </c>
      <c r="I31" s="35">
        <v>0</v>
      </c>
      <c r="J31" s="35">
        <v>0</v>
      </c>
      <c r="K31" s="35">
        <v>0</v>
      </c>
      <c r="L31" s="35">
        <v>0</v>
      </c>
      <c r="M31" s="56">
        <v>22908</v>
      </c>
      <c r="N31" s="56" t="s">
        <v>2363</v>
      </c>
      <c r="O31" s="34">
        <f>[1]L09!C188</f>
        <v>0</v>
      </c>
      <c r="P31" s="35">
        <v>0</v>
      </c>
      <c r="Q31" s="35">
        <v>0</v>
      </c>
      <c r="R31" s="35">
        <v>0</v>
      </c>
      <c r="S31" s="35">
        <v>0</v>
      </c>
      <c r="T31" s="35">
        <v>0</v>
      </c>
      <c r="U31" s="35">
        <v>0</v>
      </c>
      <c r="V31" s="35">
        <v>0</v>
      </c>
      <c r="W31" s="56">
        <v>1030180</v>
      </c>
      <c r="X31" s="56" t="s">
        <v>2364</v>
      </c>
      <c r="Y31" s="35">
        <v>0</v>
      </c>
      <c r="Z31" s="34">
        <f t="shared" si="2"/>
        <v>0</v>
      </c>
    </row>
    <row r="32" spans="1:26" ht="16.899999999999999" customHeight="1">
      <c r="A32" s="56">
        <v>1030155</v>
      </c>
      <c r="B32" s="56" t="s">
        <v>2365</v>
      </c>
      <c r="C32" s="34">
        <f>[1]L08!C31</f>
        <v>0</v>
      </c>
      <c r="D32" s="35">
        <v>533</v>
      </c>
      <c r="E32" s="35">
        <v>0</v>
      </c>
      <c r="F32" s="36">
        <v>0</v>
      </c>
      <c r="G32" s="36">
        <v>120</v>
      </c>
      <c r="H32" s="35">
        <v>0</v>
      </c>
      <c r="I32" s="35">
        <v>0</v>
      </c>
      <c r="J32" s="35">
        <v>0</v>
      </c>
      <c r="K32" s="35">
        <v>0</v>
      </c>
      <c r="L32" s="35">
        <v>0</v>
      </c>
      <c r="M32" s="56">
        <v>22960</v>
      </c>
      <c r="N32" s="56" t="s">
        <v>2366</v>
      </c>
      <c r="O32" s="34">
        <f>[1]L09!C197</f>
        <v>362</v>
      </c>
      <c r="P32" s="35">
        <v>0</v>
      </c>
      <c r="Q32" s="35">
        <v>0</v>
      </c>
      <c r="R32" s="35">
        <v>0</v>
      </c>
      <c r="S32" s="35">
        <v>0</v>
      </c>
      <c r="T32" s="35">
        <v>0</v>
      </c>
      <c r="U32" s="35">
        <v>0</v>
      </c>
      <c r="V32" s="35">
        <v>0</v>
      </c>
      <c r="W32" s="56">
        <v>1030155</v>
      </c>
      <c r="X32" s="56" t="s">
        <v>2367</v>
      </c>
      <c r="Y32" s="35">
        <v>0</v>
      </c>
      <c r="Z32" s="34">
        <f t="shared" si="2"/>
        <v>291</v>
      </c>
    </row>
    <row r="33" spans="1:26" ht="16.899999999999999" customHeight="1">
      <c r="A33" s="56"/>
      <c r="B33" s="56" t="s">
        <v>2368</v>
      </c>
      <c r="C33" s="35">
        <v>0</v>
      </c>
      <c r="D33" s="35">
        <v>0</v>
      </c>
      <c r="E33" s="35">
        <v>0</v>
      </c>
      <c r="F33" s="36">
        <v>0</v>
      </c>
      <c r="G33" s="35">
        <v>90</v>
      </c>
      <c r="H33" s="35">
        <v>0</v>
      </c>
      <c r="I33" s="35">
        <v>0</v>
      </c>
      <c r="J33" s="35">
        <v>0</v>
      </c>
      <c r="K33" s="35">
        <v>0</v>
      </c>
      <c r="L33" s="35">
        <v>0</v>
      </c>
      <c r="M33" s="56"/>
      <c r="N33" s="56" t="s">
        <v>2369</v>
      </c>
      <c r="O33" s="34">
        <f>[1]L09!C184+[1]L09!C226+[1]L09!C227+[1]L09!C245+[1]L09!C246</f>
        <v>0</v>
      </c>
      <c r="P33" s="35">
        <v>0</v>
      </c>
      <c r="Q33" s="35">
        <v>0</v>
      </c>
      <c r="R33" s="35">
        <v>0</v>
      </c>
      <c r="S33" s="35">
        <v>0</v>
      </c>
      <c r="T33" s="35">
        <v>0</v>
      </c>
      <c r="U33" s="35">
        <v>0</v>
      </c>
      <c r="V33" s="35">
        <v>0</v>
      </c>
      <c r="W33" s="56"/>
      <c r="X33" s="56" t="s">
        <v>2370</v>
      </c>
      <c r="Y33" s="35">
        <v>0</v>
      </c>
      <c r="Z33" s="34">
        <f t="shared" si="2"/>
        <v>90</v>
      </c>
    </row>
    <row r="34" spans="1:26" ht="15.6" customHeight="1"/>
  </sheetData>
  <mergeCells count="29">
    <mergeCell ref="A1:Z1"/>
    <mergeCell ref="A2:Z2"/>
    <mergeCell ref="A3:Z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X4:X5"/>
    <mergeCell ref="Y4:Y5"/>
    <mergeCell ref="Z4:Z5"/>
    <mergeCell ref="S4:S5"/>
    <mergeCell ref="T4:T5"/>
    <mergeCell ref="U4:U5"/>
    <mergeCell ref="V4:V5"/>
    <mergeCell ref="W4:W5"/>
  </mergeCells>
  <phoneticPr fontId="19" type="noConversion"/>
  <pageMargins left="0.75" right="0.75" top="1" bottom="1" header="0.5" footer="0.5"/>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E24" sqref="E24"/>
    </sheetView>
  </sheetViews>
  <sheetFormatPr defaultColWidth="9.75" defaultRowHeight="13.5"/>
  <cols>
    <col min="1" max="1" width="51.125" style="43" customWidth="1"/>
    <col min="2" max="2" width="24.375" style="43" customWidth="1"/>
    <col min="3" max="3" width="21.625" style="43" customWidth="1"/>
    <col min="4" max="4" width="9.75" style="43" customWidth="1"/>
    <col min="5" max="16384" width="9.75" style="43"/>
  </cols>
  <sheetData>
    <row r="1" spans="1:3" ht="14.25" customHeight="1">
      <c r="A1" s="44"/>
    </row>
    <row r="2" spans="1:3" ht="28.7" customHeight="1">
      <c r="A2" s="86" t="s">
        <v>2371</v>
      </c>
      <c r="B2" s="86"/>
      <c r="C2" s="86"/>
    </row>
    <row r="3" spans="1:3" ht="14.25" customHeight="1">
      <c r="A3" s="44"/>
      <c r="B3" s="44"/>
      <c r="C3" s="45" t="s">
        <v>1981</v>
      </c>
    </row>
    <row r="4" spans="1:3" ht="19.899999999999999" customHeight="1">
      <c r="A4" s="46" t="s">
        <v>1982</v>
      </c>
      <c r="B4" s="46" t="s">
        <v>1983</v>
      </c>
      <c r="C4" s="47" t="s">
        <v>1984</v>
      </c>
    </row>
    <row r="5" spans="1:3" ht="25.7" customHeight="1">
      <c r="A5" s="48" t="s">
        <v>2372</v>
      </c>
      <c r="B5" s="49"/>
      <c r="C5" s="50">
        <v>0.3</v>
      </c>
    </row>
    <row r="6" spans="1:3" ht="25.7" customHeight="1">
      <c r="A6" s="48" t="s">
        <v>2373</v>
      </c>
      <c r="B6" s="49">
        <v>1.58</v>
      </c>
      <c r="C6" s="50"/>
    </row>
    <row r="7" spans="1:3" ht="25.7" customHeight="1">
      <c r="A7" s="48" t="s">
        <v>2374</v>
      </c>
      <c r="B7" s="49"/>
      <c r="C7" s="50">
        <v>1.2</v>
      </c>
    </row>
    <row r="8" spans="1:3" ht="25.7" customHeight="1">
      <c r="A8" s="48" t="s">
        <v>2375</v>
      </c>
      <c r="B8" s="49"/>
      <c r="C8" s="50">
        <v>0</v>
      </c>
    </row>
    <row r="9" spans="1:3" ht="25.7" customHeight="1">
      <c r="A9" s="48" t="s">
        <v>2376</v>
      </c>
      <c r="B9" s="49"/>
      <c r="C9" s="50">
        <v>1.5</v>
      </c>
    </row>
    <row r="10" spans="1:3" ht="25.7" customHeight="1">
      <c r="A10" s="48" t="s">
        <v>2377</v>
      </c>
      <c r="B10" s="49">
        <v>0</v>
      </c>
      <c r="C10" s="50"/>
    </row>
    <row r="11" spans="1:3" ht="25.7" customHeight="1">
      <c r="A11" s="51" t="s">
        <v>2378</v>
      </c>
      <c r="B11" s="52">
        <v>0</v>
      </c>
      <c r="C11" s="53"/>
    </row>
  </sheetData>
  <mergeCells count="1">
    <mergeCell ref="A2:C2"/>
  </mergeCells>
  <phoneticPr fontId="19"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1.表一般公共预算收入决算表</vt:lpstr>
      <vt:lpstr>2.一般公共预算支出决算表</vt:lpstr>
      <vt:lpstr>3.一般公共预算本级基本支出决算表</vt:lpstr>
      <vt:lpstr>4.一般公共预算税收返还和转移支付决算表</vt:lpstr>
      <vt:lpstr>5.政府一般债务限额和余额情况决算表</vt:lpstr>
      <vt:lpstr>6.政府性基金收入决算表</vt:lpstr>
      <vt:lpstr>7.政府性基金支出决算表</vt:lpstr>
      <vt:lpstr>8.政府性基金转移支付决算表</vt:lpstr>
      <vt:lpstr>9.政府专项债务限额和余额情况决算表</vt:lpstr>
      <vt:lpstr>10.国有资本经营预算收入决算表</vt:lpstr>
      <vt:lpstr>11.国有资本经营预算支出决算表</vt:lpstr>
      <vt:lpstr>12.国有资本经营预算转移性收支决算表</vt:lpstr>
      <vt:lpstr>13.14.社保基金预算收支决算表</vt:lpstr>
      <vt:lpstr>15.2019年地方政府债券发行及还本付息情况表</vt:lpstr>
      <vt:lpstr>16.2019年地方债券使用情况表</vt:lpstr>
      <vt:lpstr>17、2019年一般公共预算专项转移支付收入分项目决算明细表</vt:lpstr>
      <vt:lpstr>18、2019年政府性基金专项转移支付收入分项目明细表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dcterms:created xsi:type="dcterms:W3CDTF">2020-09-14T03:03:00Z</dcterms:created>
  <dcterms:modified xsi:type="dcterms:W3CDTF">2021-06-11T02:19:55Z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